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1625" activeTab="2"/>
  </bookViews>
  <sheets>
    <sheet name="naslovna" sheetId="1" r:id="rId1"/>
    <sheet name="prihodi" sheetId="2" r:id="rId2"/>
    <sheet name="rashodi" sheetId="3" r:id="rId3"/>
  </sheets>
  <definedNames>
    <definedName name="Excel_BuiltIn_Print_Titles">#REF!</definedName>
  </definedNames>
  <calcPr fullCalcOnLoad="1"/>
</workbook>
</file>

<file path=xl/sharedStrings.xml><?xml version="1.0" encoding="utf-8"?>
<sst xmlns="http://schemas.openxmlformats.org/spreadsheetml/2006/main" count="245" uniqueCount="241">
  <si>
    <t>Институт за јавно здравље Србије</t>
  </si>
  <si>
    <t>"Др Милан Јовановић Батут"</t>
  </si>
  <si>
    <t xml:space="preserve"> </t>
  </si>
  <si>
    <t>П Р И М А Њ А</t>
  </si>
  <si>
    <t>Текући  приходи</t>
  </si>
  <si>
    <t>Донације, помоћи и трансфери</t>
  </si>
  <si>
    <t>Текуће донације</t>
  </si>
  <si>
    <t>Приходи од донација</t>
  </si>
  <si>
    <t>Други  приходи-Приходи са тржишта</t>
  </si>
  <si>
    <t>Приходи од продаја добара и услуга</t>
  </si>
  <si>
    <t>Приходи од продаје добара и услуга од стране трж. организација</t>
  </si>
  <si>
    <t>Позитивне курсне разлике</t>
  </si>
  <si>
    <t>Мешовити  и неодређени  приходи</t>
  </si>
  <si>
    <t xml:space="preserve">Приходи пројекта 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</si>
  <si>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</si>
  <si>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</si>
  <si>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</si>
  <si>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</si>
  <si>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Трансфери између  буџетских корисника на истом нивоу</t>
  </si>
  <si>
    <t xml:space="preserve">Партиципације </t>
  </si>
  <si>
    <t>Трансфер од РФЗО-а за вакцине</t>
  </si>
  <si>
    <t>Активности Канцеларије за контролу дувана на превенцији болести насталих као последица пушења</t>
  </si>
  <si>
    <t>Примања од продаје нефинансијске имовине</t>
  </si>
  <si>
    <t>Примања од продаје непокретности</t>
  </si>
  <si>
    <t>Примања од откупа стана у државној својини</t>
  </si>
  <si>
    <t>УКУПНА ПРИМАЊА</t>
  </si>
  <si>
    <t>И З Д А Ц И</t>
  </si>
  <si>
    <t>Текући  расходи</t>
  </si>
  <si>
    <t>Расходи   за  запослене</t>
  </si>
  <si>
    <t>Плате  и  додаци  за  запослене</t>
  </si>
  <si>
    <t>Остали додаци и накнаде запосленима</t>
  </si>
  <si>
    <t>Плате  привремено  запослених</t>
  </si>
  <si>
    <t>Плате по основу судских спорова</t>
  </si>
  <si>
    <t xml:space="preserve">Социјални  доприноси  на  терет  послодавца  </t>
  </si>
  <si>
    <t>Социјална  давања  запосленима</t>
  </si>
  <si>
    <t>Породиљско боловање</t>
  </si>
  <si>
    <t>Боловање преко 30 дана</t>
  </si>
  <si>
    <t>Отпремнина приликом одласка у пензију</t>
  </si>
  <si>
    <t>Помоћ у медицинском лечењу запосленог или члана уже породице</t>
  </si>
  <si>
    <t>Помоћ у случају смрти запосленог или члана уже породице</t>
  </si>
  <si>
    <t>Накнаде за запослене</t>
  </si>
  <si>
    <t>Накнада за превоз  на посао и  са  посла</t>
  </si>
  <si>
    <t>Накнаде, бонуси и остали посебни расходи</t>
  </si>
  <si>
    <t>Јубиларне награде</t>
  </si>
  <si>
    <t>Накнаде члановима Управног и Надзорног одбора из Института</t>
  </si>
  <si>
    <t xml:space="preserve"> Коришћење  услуга и роба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</si>
  <si>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</si>
  <si>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</si>
  <si>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</si>
  <si>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</si>
  <si>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</si>
  <si>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</si>
  <si>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</si>
  <si>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Дератизација и дезинсекција</t>
  </si>
  <si>
    <t>Одвоз хемијског отпада</t>
  </si>
  <si>
    <t>Услуге  oдношења смећа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</si>
  <si>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</si>
  <si>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</si>
  <si>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</si>
  <si>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</si>
  <si>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Остале услуге комуникације</t>
  </si>
  <si>
    <t>Пошта</t>
  </si>
  <si>
    <t>Осигурање имовине (објекти и опрема)</t>
  </si>
  <si>
    <t>Осигурање возила</t>
  </si>
  <si>
    <t>Осигурање запослених у случају несреће на раду</t>
  </si>
  <si>
    <t>Закуп aпарата</t>
  </si>
  <si>
    <t>Закуп мед.и лаборат.опреме</t>
  </si>
  <si>
    <t>Трошкови вансудског поравњања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</si>
  <si>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</si>
  <si>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</si>
  <si>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</si>
  <si>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 у земљи</t>
  </si>
  <si>
    <t>Остали трошкови службеног пута у земљи</t>
  </si>
  <si>
    <t>Трошкови дневница за службени пут у иностранство</t>
  </si>
  <si>
    <t>Трошкови превоза за службени пут у иностр. (авион, аутобус, воз)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</si>
  <si>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</si>
  <si>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</si>
  <si>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</si>
  <si>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</si>
  <si>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Остале административне услуге (Уговори о делу, ППП)</t>
  </si>
  <si>
    <t>Уговори о ауторском делу</t>
  </si>
  <si>
    <t>Услуге за одржавање софтвера</t>
  </si>
  <si>
    <t>Услуге за одржавање рачунара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</si>
  <si>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</si>
  <si>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</si>
  <si>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</si>
  <si>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</si>
  <si>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>Чланарине</t>
  </si>
  <si>
    <t>Услуге штампања образаца, извештаја</t>
  </si>
  <si>
    <t>Односи са јавношћу</t>
  </si>
  <si>
    <t>Објављивање тендера и инф. oгласа</t>
  </si>
  <si>
    <t>Правно заступање пред домаћим судовима</t>
  </si>
  <si>
    <t>Накнаде члановима Управног и Надзорног одбора - спољни чланови</t>
  </si>
  <si>
    <t>Остале стручне услуге</t>
  </si>
  <si>
    <t xml:space="preserve">Стручне услуге </t>
  </si>
  <si>
    <t>Остале услуге - фотокопирање</t>
  </si>
  <si>
    <t>Специјализоване  услуге</t>
  </si>
  <si>
    <t>Лабораторијске услуге</t>
  </si>
  <si>
    <t xml:space="preserve">Остале медицинске услуге, систематски прегледи запослених </t>
  </si>
  <si>
    <t>Остале специјализоване услуге</t>
  </si>
  <si>
    <t>Текуће  поправ. и одржав. (услуге и материјали)</t>
  </si>
  <si>
    <t>Зидарски радови</t>
  </si>
  <si>
    <t>Столарски радови</t>
  </si>
  <si>
    <t>Молерски радови</t>
  </si>
  <si>
    <t>Радови на крову</t>
  </si>
  <si>
    <t>Радови на водоводу и канализацији и др</t>
  </si>
  <si>
    <t>Текуће поправке и одржавање централног  грејања</t>
  </si>
  <si>
    <t>Текуће поправке и одржавање електричне инсталације</t>
  </si>
  <si>
    <t>Текуће поправке и одржавање опреме за саобраћај</t>
  </si>
  <si>
    <t>Текуће поправке и одржавање намештаја</t>
  </si>
  <si>
    <t>Текуће поправке и одржавање рачунарске  опреме</t>
  </si>
  <si>
    <t>Текуће поправке и одржавање опреме за комуникацију</t>
  </si>
  <si>
    <t>Текуће поправке и одржавање уградне опреме</t>
  </si>
  <si>
    <t>Остале поправке и одржавање административне опреме</t>
  </si>
  <si>
    <t>Текуће поправке и одрж.опреме за јавну безбедност</t>
  </si>
  <si>
    <t>Текуће поправке и одржавање остале опреме</t>
  </si>
  <si>
    <t>Материјал</t>
  </si>
  <si>
    <t>Канцеларијски  материјал</t>
  </si>
  <si>
    <t>Службена одећа и униформе</t>
  </si>
  <si>
    <t>Храна  за  животиње</t>
  </si>
  <si>
    <t>Стока за експериментисање</t>
  </si>
  <si>
    <t>Стручна  литература  за  редовне  потребе запослених</t>
  </si>
  <si>
    <t>Стручна  литература  за  образовање запослених</t>
  </si>
  <si>
    <t>Издаци за гориво</t>
  </si>
  <si>
    <t>Уља и мазива</t>
  </si>
  <si>
    <t>Материјал за тестирање ваздуха</t>
  </si>
  <si>
    <t>Материјал за тестирање воде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</si>
  <si>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</si>
  <si>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</si>
  <si>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</si>
  <si>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Антисеруми</t>
  </si>
  <si>
    <t>Материjал за лабораторијске тестове</t>
  </si>
  <si>
    <t>Материјал за имунизацију</t>
  </si>
  <si>
    <t>Материјал за имунизацију за централизовано снабдевање-РФЗО</t>
  </si>
  <si>
    <t>Лекови</t>
  </si>
  <si>
    <t>Лабораторијске хемикалије</t>
  </si>
  <si>
    <t>Лабораторијски реагенси</t>
  </si>
  <si>
    <t>Лабораторијски санитетски материјал</t>
  </si>
  <si>
    <t>Лабораторијско стакло</t>
  </si>
  <si>
    <t>Лабораторијске подлоге и додаци за подлоге</t>
  </si>
  <si>
    <t>Лабораторијска пластика</t>
  </si>
  <si>
    <t>Средства за одржавање хигијене</t>
  </si>
  <si>
    <t xml:space="preserve">Потрошни материјал (кесе за усисивач, сијалице, утичнице, кабл. тракасте завесе, венецијанери и друго) </t>
  </si>
  <si>
    <t xml:space="preserve">Резервни делови </t>
  </si>
  <si>
    <t>Алат и  инвентар</t>
  </si>
  <si>
    <t>Со за путеве</t>
  </si>
  <si>
    <t>Материјали за редовно одржавање зграде</t>
  </si>
  <si>
    <t>Отплата  камата</t>
  </si>
  <si>
    <t>Пратећи  трошкови  задуживања</t>
  </si>
  <si>
    <t>Негативне курсне разлике</t>
  </si>
  <si>
    <t>Камате  за  кашњење</t>
  </si>
  <si>
    <t>Остале дотације и трансфери</t>
  </si>
  <si>
    <t>Остале текуће дотације и трансфери</t>
  </si>
  <si>
    <t>Остале текуће дотације по закону - инвалиди</t>
  </si>
  <si>
    <t>Остали  расходи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</si>
  <si>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</si>
  <si>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</si>
  <si>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</si>
  <si>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</si>
  <si>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</si>
  <si>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</si>
  <si>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Принудна наплата</t>
  </si>
  <si>
    <t>Исплате по решењима државних органа</t>
  </si>
  <si>
    <t>Издаци  за  нефинансијску  имовину</t>
  </si>
  <si>
    <t>Основна  средства</t>
  </si>
  <si>
    <t>Машине  и  опрема</t>
  </si>
  <si>
    <t>Намештај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</si>
  <si>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</si>
  <si>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</si>
  <si>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</si>
  <si>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</si>
  <si>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Опрема за домаћинство</t>
  </si>
  <si>
    <t xml:space="preserve">Остала опрема </t>
  </si>
  <si>
    <t>Опрема за заштиту животне средине</t>
  </si>
  <si>
    <t>Медицинска опрема</t>
  </si>
  <si>
    <t>Лабораторијска  опрема</t>
  </si>
  <si>
    <t>Мерни и контролни инструменти</t>
  </si>
  <si>
    <t>Опрема за јавну безбедност - противпожарна опрема</t>
  </si>
  <si>
    <t>УКУПНИ ИЗДАЦИ</t>
  </si>
  <si>
    <t>Сопствени приходи из претходне године</t>
  </si>
  <si>
    <t xml:space="preserve">Приходи са благајне </t>
  </si>
  <si>
    <t>Приход од тестирања на SARS-CoV-2 комерцијално</t>
  </si>
  <si>
    <t>Репрезентација-бифе</t>
  </si>
  <si>
    <t>Текуће поправке и одржавање опреме за домаћинство и угоститељ.</t>
  </si>
  <si>
    <t>Медицински  потрошни  материјал (шприцеви, игле, ланцете)</t>
  </si>
  <si>
    <t xml:space="preserve">Материјал за потребе бифеа (храна, кетеринг ... ) </t>
  </si>
  <si>
    <t>Материјал за потребе бифеа (сокови, вода, шећер, кафа, чајеви...)</t>
  </si>
  <si>
    <t>Трошкови ситног инвентара</t>
  </si>
  <si>
    <t>Остали материјал за посебне намене (технички гасови, бутан гас...)</t>
  </si>
  <si>
    <t>Новчане  казне  и  пенали  по  реш,  судова  и  судсих тела</t>
  </si>
  <si>
    <t>Текуће поправке и одржавање медицинске и лаборатор. опреме</t>
  </si>
  <si>
    <t>Приходи од имовине</t>
  </si>
  <si>
    <t>Приходи од имовине која припада имаоцима полиса осигурања</t>
  </si>
  <si>
    <t>Добровољни трансфери од физичких и правних лица</t>
  </si>
  <si>
    <t>Донације - текући добровољни трансф. од физ. и правних лица</t>
  </si>
  <si>
    <t>Пренета средства из претходне године</t>
  </si>
  <si>
    <t>Трансфери  између  буџетских  корисхика на истом нивоу - Приходи од РФЗО-а</t>
  </si>
  <si>
    <t>Трансфери  између  буџетских  корисника на истом нивоу - Приходи од РФЗО-а</t>
  </si>
  <si>
    <t>Приход од пројекта - HPV</t>
  </si>
  <si>
    <t>Приходи из Буџета - Ванредни стручни надзор и стручне комисије</t>
  </si>
  <si>
    <t>Закуп осталог простора</t>
  </si>
  <si>
    <t>Порези, обавезе, таксе и казне наметнуте од јед. нивоа власти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</si>
  <si>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стерилизацију, индикатори, брисеви, дрвени штапићи, четке за прање лаб.посуђа и друго</t>
  </si>
  <si>
    <t>Трошк. спец. услуга за тестирања на лични захтев грађана на SARS CoV-2</t>
  </si>
  <si>
    <t>ХТЗ опрема - (рукавице, маске, каљаче и др)</t>
  </si>
  <si>
    <t>Уградна опрема</t>
  </si>
  <si>
    <t>Радови на комуникационим инсталацијама и опреми за централно снабдевање специјалним гасовима</t>
  </si>
  <si>
    <t>ЗА 2023. ГОДИНУ</t>
  </si>
  <si>
    <t>Усл. штампања припрема (постера,плаката, агенди,лифлета,промот. матер)</t>
  </si>
  <si>
    <r>
      <t xml:space="preserve">Остали матер.за потребе бифеа </t>
    </r>
    <r>
      <rPr>
        <sz val="12.5"/>
        <color indexed="8"/>
        <rFont val="Arial"/>
        <family val="2"/>
      </rPr>
      <t>(шоље,чаше, тањири,тацне, прибор и др</t>
    </r>
    <r>
      <rPr>
        <sz val="12.5"/>
        <rFont val="Arial"/>
        <family val="2"/>
      </rPr>
      <t>)</t>
    </r>
  </si>
  <si>
    <t>Промена у хиљадама динара</t>
  </si>
  <si>
    <t>Финансијски план за 2023. годину у хиљадама дин.</t>
  </si>
  <si>
    <t>Текуће поп. и одрж. мерних и  контролних инструм.(баждар. и еталонир.)</t>
  </si>
  <si>
    <t>Остали материјал за  превозна  средства</t>
  </si>
  <si>
    <t>Додатак за рад дужи од пуног радног времена</t>
  </si>
  <si>
    <t>Додатак за рад на дан држав. и вер. празника</t>
  </si>
  <si>
    <t>Додатак за време проведено на раду (минули рад)</t>
  </si>
  <si>
    <t>Накнада за време одсуствовања са рада</t>
  </si>
  <si>
    <t>Умањена зарада за првих 30 дана одс, због бол,</t>
  </si>
  <si>
    <t xml:space="preserve">Допринос за пенз. и  инвалид. осигурање </t>
  </si>
  <si>
    <t xml:space="preserve">Допр.за здравствено осигурање  </t>
  </si>
  <si>
    <t>Допринос за незапосленост</t>
  </si>
  <si>
    <t>Плате по основу цене рада</t>
  </si>
  <si>
    <t>Трошкови стручног надзора</t>
  </si>
  <si>
    <t>Трошкови акредитације</t>
  </si>
  <si>
    <t xml:space="preserve">Хемијско чишћење-прање униформи </t>
  </si>
  <si>
    <t>Остале услуге – обезбеђење</t>
  </si>
  <si>
    <t>Остале опште  услуге -технички прегледи</t>
  </si>
  <si>
    <t>Остали административни материјал (санитарне књи, печати, књиге за пацијенте, табулир са логом , картони за пацијенте , обрасци...)</t>
  </si>
  <si>
    <t>Програм мониторинга безбедности хране и здравствене исправности предмета опште употребе</t>
  </si>
  <si>
    <t>Трошкови специјализованих услуга по пројектима и програмима</t>
  </si>
  <si>
    <t xml:space="preserve">Приходи  из  Буџета </t>
  </si>
  <si>
    <t xml:space="preserve">Приходи  из  Буџета - </t>
  </si>
  <si>
    <t>Капитално одржавање осталих објеката</t>
  </si>
  <si>
    <t>Подршка активностима удружења грађана у области превенције и контроле ХИВ инфекције</t>
  </si>
  <si>
    <t>Приходи из Буџета - Послови  спровођ. набавке и дистрибуције вакцина BCG vaccine freeze-dried powder for suspension for injection, произвођача BB-NCIPD Ltd, Софија, Бугарска</t>
  </si>
  <si>
    <t>Пројекат Министарства правде - опортунитет</t>
  </si>
  <si>
    <t>Остале услуге и материјал за текуће поправке и одржавање зграде</t>
  </si>
  <si>
    <t>ЧЕТВРТИ РЕБАЛАНС ФИНАНСИЈСКОГ ПЛАНА</t>
  </si>
  <si>
    <t xml:space="preserve">                                                                                        Децембар 2023</t>
  </si>
  <si>
    <t>Четврти ребаланс финансијског плана за 2023. годину у хиљадама дин.</t>
  </si>
</sst>
</file>

<file path=xl/styles.xml><?xml version="1.0" encoding="utf-8"?>
<styleSheet xmlns="http://schemas.openxmlformats.org/spreadsheetml/2006/main">
  <numFmts count="43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_-;\-* #,##0_-;_-* &quot;-&quot;_-;_-@_-"/>
    <numFmt numFmtId="44" formatCode="_-* #,##0.00\ &quot;дин.&quot;_-;\-* #,##0.00\ &quot;дин.&quot;_-;_-* &quot;-&quot;??\ &quot;дин.&quot;_-;_-@_-"/>
    <numFmt numFmtId="43" formatCode="_-* #,##0.00_-;\-* #,##0.00_-;_-* &quot;-&quot;??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[$$-409]#,##0.00;[Red]\-[$$-409]#,##0.00"/>
    <numFmt numFmtId="189" formatCode="[$-409]#,##0"/>
    <numFmt numFmtId="190" formatCode="#,##0&quot;       &quot;"/>
    <numFmt numFmtId="191" formatCode="[$-409]#,##0.00"/>
    <numFmt numFmtId="192" formatCode="#,##0.00000000"/>
    <numFmt numFmtId="193" formatCode="#,##0\ _D_i_n_.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"/>
  </numFmts>
  <fonts count="55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22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b/>
      <sz val="13"/>
      <name val="Arial"/>
      <family val="2"/>
    </font>
    <font>
      <b/>
      <sz val="12.5"/>
      <name val="Arial"/>
      <family val="2"/>
    </font>
    <font>
      <sz val="12.5"/>
      <name val="Arial"/>
      <family val="2"/>
    </font>
    <font>
      <sz val="12.5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Protection="0">
      <alignment horizontal="center"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textRotation="90"/>
    </xf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188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vertical="top" wrapText="1"/>
    </xf>
    <xf numFmtId="3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7" fillId="34" borderId="12" xfId="0" applyFont="1" applyFill="1" applyBorder="1" applyAlignment="1">
      <alignment horizontal="center" wrapText="1"/>
    </xf>
    <xf numFmtId="0" fontId="7" fillId="0" borderId="13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7" fillId="0" borderId="14" xfId="0" applyFont="1" applyBorder="1" applyAlignment="1">
      <alignment horizontal="center"/>
    </xf>
    <xf numFmtId="0" fontId="6" fillId="34" borderId="12" xfId="0" applyFont="1" applyFill="1" applyBorder="1" applyAlignment="1">
      <alignment wrapText="1"/>
    </xf>
    <xf numFmtId="193" fontId="10" fillId="34" borderId="15" xfId="42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 wrapText="1"/>
    </xf>
    <xf numFmtId="0" fontId="14" fillId="33" borderId="11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vertical="top" wrapText="1"/>
    </xf>
    <xf numFmtId="0" fontId="13" fillId="33" borderId="11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wrapText="1"/>
    </xf>
    <xf numFmtId="0" fontId="14" fillId="33" borderId="11" xfId="0" applyFont="1" applyFill="1" applyBorder="1" applyAlignment="1">
      <alignment wrapText="1"/>
    </xf>
    <xf numFmtId="0" fontId="15" fillId="33" borderId="11" xfId="0" applyFont="1" applyFill="1" applyBorder="1" applyAlignment="1">
      <alignment wrapText="1"/>
    </xf>
    <xf numFmtId="0" fontId="13" fillId="33" borderId="10" xfId="0" applyFont="1" applyFill="1" applyBorder="1" applyAlignment="1">
      <alignment wrapText="1"/>
    </xf>
    <xf numFmtId="0" fontId="14" fillId="33" borderId="11" xfId="0" applyFont="1" applyFill="1" applyBorder="1" applyAlignment="1">
      <alignment wrapText="1" shrinkToFit="1"/>
    </xf>
    <xf numFmtId="0" fontId="14" fillId="33" borderId="11" xfId="0" applyFont="1" applyFill="1" applyBorder="1" applyAlignment="1">
      <alignment vertical="distributed" wrapText="1"/>
    </xf>
    <xf numFmtId="0" fontId="13" fillId="33" borderId="11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7" fillId="34" borderId="17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wrapText="1"/>
    </xf>
    <xf numFmtId="0" fontId="6" fillId="33" borderId="11" xfId="0" applyFont="1" applyFill="1" applyBorder="1" applyAlignment="1">
      <alignment vertical="top" wrapText="1"/>
    </xf>
    <xf numFmtId="3" fontId="3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9" fillId="35" borderId="20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9" fillId="35" borderId="21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0" fontId="7" fillId="33" borderId="22" xfId="0" applyFont="1" applyFill="1" applyBorder="1" applyAlignment="1">
      <alignment vertical="top" wrapText="1"/>
    </xf>
    <xf numFmtId="0" fontId="7" fillId="33" borderId="23" xfId="0" applyFont="1" applyFill="1" applyBorder="1" applyAlignment="1">
      <alignment horizontal="right" wrapText="1"/>
    </xf>
    <xf numFmtId="3" fontId="7" fillId="0" borderId="23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center" wrapText="1"/>
    </xf>
    <xf numFmtId="3" fontId="9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9" fillId="35" borderId="25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3" fontId="7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3" fontId="3" fillId="0" borderId="11" xfId="0" applyNumberFormat="1" applyFont="1" applyFill="1" applyBorder="1" applyAlignment="1">
      <alignment/>
    </xf>
    <xf numFmtId="0" fontId="12" fillId="0" borderId="11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3" fontId="7" fillId="0" borderId="16" xfId="0" applyNumberFormat="1" applyFont="1" applyFill="1" applyBorder="1" applyAlignment="1">
      <alignment/>
    </xf>
    <xf numFmtId="3" fontId="3" fillId="0" borderId="19" xfId="0" applyNumberFormat="1" applyFont="1" applyBorder="1" applyAlignment="1">
      <alignment/>
    </xf>
    <xf numFmtId="0" fontId="7" fillId="0" borderId="26" xfId="0" applyFont="1" applyBorder="1" applyAlignment="1">
      <alignment horizontal="center"/>
    </xf>
    <xf numFmtId="3" fontId="7" fillId="0" borderId="26" xfId="0" applyNumberFormat="1" applyFont="1" applyFill="1" applyBorder="1" applyAlignment="1">
      <alignment/>
    </xf>
    <xf numFmtId="3" fontId="7" fillId="0" borderId="27" xfId="0" applyNumberFormat="1" applyFont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14" fillId="33" borderId="28" xfId="0" applyFont="1" applyFill="1" applyBorder="1" applyAlignment="1">
      <alignment vertical="top" wrapText="1"/>
    </xf>
    <xf numFmtId="0" fontId="14" fillId="33" borderId="29" xfId="0" applyFont="1" applyFill="1" applyBorder="1" applyAlignment="1">
      <alignment wrapText="1"/>
    </xf>
    <xf numFmtId="3" fontId="3" fillId="0" borderId="29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0" fontId="14" fillId="33" borderId="10" xfId="0" applyFont="1" applyFill="1" applyBorder="1" applyAlignment="1">
      <alignment vertical="top" wrapText="1"/>
    </xf>
    <xf numFmtId="0" fontId="14" fillId="33" borderId="11" xfId="0" applyFont="1" applyFill="1" applyBorder="1" applyAlignment="1">
      <alignment vertical="top" wrapText="1"/>
    </xf>
    <xf numFmtId="0" fontId="3" fillId="0" borderId="11" xfId="0" applyFont="1" applyBorder="1" applyAlignment="1">
      <alignment wrapText="1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eading1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Result" xfId="63"/>
    <cellStyle name="Result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9"/>
  <sheetViews>
    <sheetView view="pageLayout" workbookViewId="0" topLeftCell="A1">
      <selection activeCell="A22" sqref="A22"/>
    </sheetView>
  </sheetViews>
  <sheetFormatPr defaultColWidth="9.00390625" defaultRowHeight="12.75" customHeight="1"/>
  <cols>
    <col min="1" max="1" width="120.28125" style="0" customWidth="1"/>
  </cols>
  <sheetData>
    <row r="1" ht="27" customHeight="1"/>
    <row r="2" ht="18" customHeight="1">
      <c r="A2" s="1" t="s">
        <v>0</v>
      </c>
    </row>
    <row r="3" ht="18" customHeight="1">
      <c r="A3" s="1" t="s">
        <v>1</v>
      </c>
    </row>
    <row r="4" ht="12.75" customHeight="1">
      <c r="A4" s="2"/>
    </row>
    <row r="5" ht="2.25" customHeight="1">
      <c r="A5" s="2"/>
    </row>
    <row r="6" ht="12" customHeight="1" hidden="1">
      <c r="A6" s="2"/>
    </row>
    <row r="7" ht="12" customHeight="1" hidden="1">
      <c r="A7" s="2"/>
    </row>
    <row r="8" ht="12" customHeight="1" hidden="1">
      <c r="A8" s="2"/>
    </row>
    <row r="9" ht="45" customHeight="1">
      <c r="A9" s="3"/>
    </row>
    <row r="10" ht="54" customHeight="1">
      <c r="A10" s="4" t="s">
        <v>238</v>
      </c>
    </row>
    <row r="11" ht="39.75" customHeight="1">
      <c r="A11" s="5" t="s">
        <v>207</v>
      </c>
    </row>
    <row r="12" ht="22.5" customHeight="1">
      <c r="A12" s="5"/>
    </row>
    <row r="13" ht="27" customHeight="1">
      <c r="A13" s="3"/>
    </row>
    <row r="18" ht="150" customHeight="1">
      <c r="A18" s="47" t="s">
        <v>239</v>
      </c>
    </row>
    <row r="19" ht="15" customHeight="1">
      <c r="A19" s="47"/>
    </row>
  </sheetData>
  <sheetProtection selectLockedCells="1" selectUnlockedCells="1"/>
  <printOptions/>
  <pageMargins left="0.7874015748031497" right="0.7874015748031497" top="1.0236220472440944" bottom="1.0236220472440944" header="0.7874015748031497" footer="0.7874015748031497"/>
  <pageSetup firstPageNumber="1" useFirstPageNumber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workbookViewId="0" topLeftCell="A1">
      <selection activeCell="C6" sqref="C6"/>
    </sheetView>
  </sheetViews>
  <sheetFormatPr defaultColWidth="9.00390625" defaultRowHeight="12.75" customHeight="1"/>
  <cols>
    <col min="1" max="1" width="14.00390625" style="22" bestFit="1" customWidth="1"/>
    <col min="2" max="2" width="84.28125" style="22" customWidth="1"/>
    <col min="3" max="3" width="16.7109375" style="13" customWidth="1"/>
    <col min="4" max="4" width="14.7109375" style="0" customWidth="1"/>
    <col min="5" max="5" width="20.8515625" style="0" customWidth="1"/>
  </cols>
  <sheetData>
    <row r="1" spans="1:5" ht="95.25" customHeight="1" thickBot="1">
      <c r="A1" s="23" t="s">
        <v>2</v>
      </c>
      <c r="B1" s="48" t="s">
        <v>3</v>
      </c>
      <c r="C1" s="73" t="s">
        <v>211</v>
      </c>
      <c r="D1" s="57" t="s">
        <v>210</v>
      </c>
      <c r="E1" s="60" t="s">
        <v>240</v>
      </c>
    </row>
    <row r="2" spans="1:6" s="6" customFormat="1" ht="18" customHeight="1">
      <c r="A2" s="24">
        <v>7</v>
      </c>
      <c r="B2" s="79" t="s">
        <v>4</v>
      </c>
      <c r="C2" s="80">
        <v>3914383</v>
      </c>
      <c r="D2" s="58">
        <f>D3+D6+D24+D29</f>
        <v>-28141</v>
      </c>
      <c r="E2" s="55">
        <f>E3+E6+E24+E29</f>
        <v>3886242</v>
      </c>
      <c r="F2" s="71"/>
    </row>
    <row r="3" spans="1:5" s="6" customFormat="1" ht="18" customHeight="1">
      <c r="A3" s="21">
        <v>73</v>
      </c>
      <c r="B3" s="74" t="s">
        <v>5</v>
      </c>
      <c r="C3" s="75">
        <v>34000</v>
      </c>
      <c r="D3" s="59">
        <f>D4</f>
        <v>0</v>
      </c>
      <c r="E3" s="56">
        <f aca="true" t="shared" si="0" ref="E3:E29">C3+D3</f>
        <v>34000</v>
      </c>
    </row>
    <row r="4" spans="1:5" ht="18" customHeight="1">
      <c r="A4" s="21">
        <v>732</v>
      </c>
      <c r="B4" s="74" t="s">
        <v>6</v>
      </c>
      <c r="C4" s="75">
        <v>34000</v>
      </c>
      <c r="D4" s="59">
        <f>D5</f>
        <v>0</v>
      </c>
      <c r="E4" s="56">
        <f t="shared" si="0"/>
        <v>34000</v>
      </c>
    </row>
    <row r="5" spans="1:5" ht="18" customHeight="1">
      <c r="A5" s="25">
        <v>732121</v>
      </c>
      <c r="B5" s="76" t="s">
        <v>7</v>
      </c>
      <c r="C5" s="77">
        <v>34000</v>
      </c>
      <c r="D5" s="53">
        <v>0</v>
      </c>
      <c r="E5" s="81">
        <f t="shared" si="0"/>
        <v>34000</v>
      </c>
    </row>
    <row r="6" spans="1:5" s="6" customFormat="1" ht="18" customHeight="1">
      <c r="A6" s="21">
        <v>74</v>
      </c>
      <c r="B6" s="74" t="s">
        <v>8</v>
      </c>
      <c r="C6" s="75">
        <v>446683</v>
      </c>
      <c r="D6" s="54">
        <f>D7+D9+D16+D18</f>
        <v>-900</v>
      </c>
      <c r="E6" s="56">
        <f t="shared" si="0"/>
        <v>445783</v>
      </c>
    </row>
    <row r="7" spans="1:5" s="6" customFormat="1" ht="18" customHeight="1">
      <c r="A7" s="21">
        <v>741</v>
      </c>
      <c r="B7" s="74" t="s">
        <v>191</v>
      </c>
      <c r="C7" s="75">
        <v>1000</v>
      </c>
      <c r="D7" s="54"/>
      <c r="E7" s="56">
        <f t="shared" si="0"/>
        <v>1000</v>
      </c>
    </row>
    <row r="8" spans="1:5" ht="20.25" customHeight="1">
      <c r="A8" s="25">
        <v>741411</v>
      </c>
      <c r="B8" s="69" t="s">
        <v>192</v>
      </c>
      <c r="C8" s="77">
        <v>1000</v>
      </c>
      <c r="D8" s="53"/>
      <c r="E8" s="81">
        <f t="shared" si="0"/>
        <v>1000</v>
      </c>
    </row>
    <row r="9" spans="1:5" ht="18" customHeight="1">
      <c r="A9" s="21">
        <v>742</v>
      </c>
      <c r="B9" s="74" t="s">
        <v>9</v>
      </c>
      <c r="C9" s="75">
        <v>372397</v>
      </c>
      <c r="D9" s="59">
        <f>D10+D11+D12+D13+D15</f>
        <v>0</v>
      </c>
      <c r="E9" s="56">
        <f t="shared" si="0"/>
        <v>372397</v>
      </c>
    </row>
    <row r="10" spans="1:5" ht="18" customHeight="1">
      <c r="A10" s="25">
        <v>742121</v>
      </c>
      <c r="B10" s="69" t="s">
        <v>10</v>
      </c>
      <c r="C10" s="77">
        <v>86016</v>
      </c>
      <c r="D10" s="53"/>
      <c r="E10" s="81">
        <f t="shared" si="0"/>
        <v>86016</v>
      </c>
    </row>
    <row r="11" spans="1:5" ht="18" customHeight="1">
      <c r="A11" s="25"/>
      <c r="B11" s="69" t="s">
        <v>179</v>
      </c>
      <c r="C11" s="77">
        <v>25000</v>
      </c>
      <c r="D11" s="53"/>
      <c r="E11" s="81">
        <f t="shared" si="0"/>
        <v>25000</v>
      </c>
    </row>
    <row r="12" spans="1:5" ht="18.75" customHeight="1">
      <c r="A12" s="25">
        <v>7421210</v>
      </c>
      <c r="B12" s="69" t="s">
        <v>180</v>
      </c>
      <c r="C12" s="77">
        <v>62264</v>
      </c>
      <c r="D12" s="53"/>
      <c r="E12" s="81">
        <f t="shared" si="0"/>
        <v>62264</v>
      </c>
    </row>
    <row r="13" spans="1:5" s="6" customFormat="1" ht="18" customHeight="1">
      <c r="A13" s="25">
        <v>7421214</v>
      </c>
      <c r="B13" s="69" t="s">
        <v>181</v>
      </c>
      <c r="C13" s="77">
        <v>29107</v>
      </c>
      <c r="D13" s="54"/>
      <c r="E13" s="81">
        <f t="shared" si="0"/>
        <v>29107</v>
      </c>
    </row>
    <row r="14" spans="1:5" ht="18" customHeight="1">
      <c r="A14" s="25"/>
      <c r="B14" s="69" t="s">
        <v>195</v>
      </c>
      <c r="C14" s="77">
        <v>170000</v>
      </c>
      <c r="D14" s="53"/>
      <c r="E14" s="81">
        <f t="shared" si="0"/>
        <v>170000</v>
      </c>
    </row>
    <row r="15" spans="1:5" ht="18" customHeight="1">
      <c r="A15" s="25">
        <v>742322</v>
      </c>
      <c r="B15" s="69" t="s">
        <v>11</v>
      </c>
      <c r="C15" s="77">
        <v>10</v>
      </c>
      <c r="D15" s="53"/>
      <c r="E15" s="81">
        <f t="shared" si="0"/>
        <v>10</v>
      </c>
    </row>
    <row r="16" spans="1:5" ht="18" customHeight="1">
      <c r="A16" s="21">
        <v>744</v>
      </c>
      <c r="B16" s="74" t="s">
        <v>193</v>
      </c>
      <c r="C16" s="75">
        <v>10000</v>
      </c>
      <c r="D16" s="53"/>
      <c r="E16" s="56">
        <f t="shared" si="0"/>
        <v>10000</v>
      </c>
    </row>
    <row r="17" spans="1:5" ht="18" customHeight="1">
      <c r="A17" s="25">
        <v>744121</v>
      </c>
      <c r="B17" s="69" t="s">
        <v>194</v>
      </c>
      <c r="C17" s="77">
        <v>10000</v>
      </c>
      <c r="D17" s="53"/>
      <c r="E17" s="81">
        <f t="shared" si="0"/>
        <v>10000</v>
      </c>
    </row>
    <row r="18" spans="1:5" ht="18" customHeight="1">
      <c r="A18" s="21">
        <v>745</v>
      </c>
      <c r="B18" s="74" t="s">
        <v>12</v>
      </c>
      <c r="C18" s="75">
        <v>63286</v>
      </c>
      <c r="D18" s="59">
        <f>D19</f>
        <v>-900</v>
      </c>
      <c r="E18" s="56">
        <f>E19+E20+E21+E22+E23</f>
        <v>62386</v>
      </c>
    </row>
    <row r="19" spans="1:5" s="6" customFormat="1" ht="18" customHeight="1">
      <c r="A19" s="10">
        <v>7451111</v>
      </c>
      <c r="B19" s="76" t="s">
        <v>13</v>
      </c>
      <c r="C19" s="77">
        <v>62930</v>
      </c>
      <c r="D19" s="53">
        <v>-900</v>
      </c>
      <c r="E19" s="81">
        <f t="shared" si="0"/>
        <v>62030</v>
      </c>
    </row>
    <row r="20" spans="1:5" s="6" customFormat="1" ht="18" customHeight="1">
      <c r="A20" s="25">
        <v>74512118</v>
      </c>
      <c r="B20" s="69" t="s">
        <v>14</v>
      </c>
      <c r="C20" s="77">
        <v>25</v>
      </c>
      <c r="D20" s="54"/>
      <c r="E20" s="81">
        <f t="shared" si="0"/>
        <v>25</v>
      </c>
    </row>
    <row r="21" spans="1:5" ht="18" customHeight="1">
      <c r="A21" s="25">
        <v>7451212</v>
      </c>
      <c r="B21" s="69" t="s">
        <v>15</v>
      </c>
      <c r="C21" s="77">
        <v>300</v>
      </c>
      <c r="D21" s="54"/>
      <c r="E21" s="81">
        <f t="shared" si="0"/>
        <v>300</v>
      </c>
    </row>
    <row r="22" spans="1:5" ht="21.75" customHeight="1">
      <c r="A22" s="25">
        <v>7451214</v>
      </c>
      <c r="B22" s="69" t="s">
        <v>16</v>
      </c>
      <c r="C22" s="77">
        <v>1</v>
      </c>
      <c r="D22" s="53"/>
      <c r="E22" s="81">
        <f t="shared" si="0"/>
        <v>1</v>
      </c>
    </row>
    <row r="23" spans="1:5" ht="18" customHeight="1">
      <c r="A23" s="25">
        <v>7451216</v>
      </c>
      <c r="B23" s="69" t="s">
        <v>17</v>
      </c>
      <c r="C23" s="77">
        <v>30</v>
      </c>
      <c r="D23" s="53"/>
      <c r="E23" s="81">
        <f t="shared" si="0"/>
        <v>30</v>
      </c>
    </row>
    <row r="24" spans="1:5" s="6" customFormat="1" ht="36" customHeight="1">
      <c r="A24" s="21">
        <v>78</v>
      </c>
      <c r="B24" s="74" t="s">
        <v>196</v>
      </c>
      <c r="C24" s="75">
        <v>2946113</v>
      </c>
      <c r="D24" s="54">
        <f>D25</f>
        <v>-41321</v>
      </c>
      <c r="E24" s="56">
        <f t="shared" si="0"/>
        <v>2904792</v>
      </c>
    </row>
    <row r="25" spans="1:5" s="6" customFormat="1" ht="33" customHeight="1">
      <c r="A25" s="21">
        <v>781</v>
      </c>
      <c r="B25" s="78" t="s">
        <v>197</v>
      </c>
      <c r="C25" s="75">
        <v>2946113</v>
      </c>
      <c r="D25" s="54">
        <f>D26+D27+D28</f>
        <v>-41321</v>
      </c>
      <c r="E25" s="56">
        <f t="shared" si="0"/>
        <v>2904792</v>
      </c>
    </row>
    <row r="26" spans="1:5" ht="18" customHeight="1">
      <c r="A26" s="25">
        <v>781111</v>
      </c>
      <c r="B26" s="69" t="s">
        <v>18</v>
      </c>
      <c r="C26" s="77">
        <v>317748</v>
      </c>
      <c r="D26" s="53">
        <v>-41385</v>
      </c>
      <c r="E26" s="81">
        <f t="shared" si="0"/>
        <v>276363</v>
      </c>
    </row>
    <row r="27" spans="1:5" ht="18" customHeight="1">
      <c r="A27" s="25">
        <v>7811111</v>
      </c>
      <c r="B27" s="69" t="s">
        <v>19</v>
      </c>
      <c r="C27" s="77">
        <v>282</v>
      </c>
      <c r="D27" s="53">
        <v>64</v>
      </c>
      <c r="E27" s="81">
        <f t="shared" si="0"/>
        <v>346</v>
      </c>
    </row>
    <row r="28" spans="1:5" ht="18" customHeight="1">
      <c r="A28" s="25">
        <v>781112</v>
      </c>
      <c r="B28" s="69" t="s">
        <v>20</v>
      </c>
      <c r="C28" s="77">
        <v>2628083</v>
      </c>
      <c r="D28" s="53"/>
      <c r="E28" s="81">
        <f t="shared" si="0"/>
        <v>2628083</v>
      </c>
    </row>
    <row r="29" spans="1:5" s="6" customFormat="1" ht="21" customHeight="1">
      <c r="A29" s="21">
        <v>79</v>
      </c>
      <c r="B29" s="74" t="s">
        <v>232</v>
      </c>
      <c r="C29" s="75">
        <v>487587</v>
      </c>
      <c r="D29" s="54">
        <f>D30</f>
        <v>14080</v>
      </c>
      <c r="E29" s="56">
        <f t="shared" si="0"/>
        <v>501667</v>
      </c>
    </row>
    <row r="30" spans="1:5" s="6" customFormat="1" ht="18" customHeight="1">
      <c r="A30" s="21">
        <v>791</v>
      </c>
      <c r="B30" s="78" t="s">
        <v>232</v>
      </c>
      <c r="C30" s="75">
        <f>C31+C32+C33+C34+C35+C36+C37+C38</f>
        <v>487587</v>
      </c>
      <c r="D30" s="54">
        <f>D31+D32+D34+D33+D35+D36+D37+D38</f>
        <v>14080</v>
      </c>
      <c r="E30" s="56">
        <f>E31+E32+E33+E34+E35+E36+E37+E38</f>
        <v>501667</v>
      </c>
    </row>
    <row r="31" spans="1:5" ht="18" customHeight="1">
      <c r="A31" s="25">
        <v>791111</v>
      </c>
      <c r="B31" s="69" t="s">
        <v>231</v>
      </c>
      <c r="C31" s="77">
        <v>431092</v>
      </c>
      <c r="D31" s="53"/>
      <c r="E31" s="81">
        <f aca="true" t="shared" si="1" ref="E31:E41">C31+D31</f>
        <v>431092</v>
      </c>
    </row>
    <row r="32" spans="1:5" ht="36" customHeight="1">
      <c r="A32" s="25">
        <v>7911115</v>
      </c>
      <c r="B32" s="69" t="s">
        <v>21</v>
      </c>
      <c r="C32" s="77">
        <v>1000</v>
      </c>
      <c r="D32" s="53"/>
      <c r="E32" s="81">
        <f t="shared" si="1"/>
        <v>1000</v>
      </c>
    </row>
    <row r="33" spans="1:5" ht="21" customHeight="1">
      <c r="A33" s="25">
        <v>7911116</v>
      </c>
      <c r="B33" s="69" t="s">
        <v>198</v>
      </c>
      <c r="C33" s="77">
        <v>1500</v>
      </c>
      <c r="D33" s="53"/>
      <c r="E33" s="81">
        <f t="shared" si="1"/>
        <v>1500</v>
      </c>
    </row>
    <row r="34" spans="1:5" s="6" customFormat="1" ht="36.75" customHeight="1">
      <c r="A34" s="70">
        <v>79111171</v>
      </c>
      <c r="B34" s="69" t="s">
        <v>229</v>
      </c>
      <c r="C34" s="77">
        <v>44495</v>
      </c>
      <c r="D34" s="53"/>
      <c r="E34" s="81">
        <f>C34+D34</f>
        <v>44495</v>
      </c>
    </row>
    <row r="35" spans="1:5" ht="18" customHeight="1">
      <c r="A35" s="25">
        <v>79111132</v>
      </c>
      <c r="B35" s="69" t="s">
        <v>199</v>
      </c>
      <c r="C35" s="77">
        <v>6000</v>
      </c>
      <c r="D35" s="53"/>
      <c r="E35" s="81">
        <f t="shared" si="1"/>
        <v>6000</v>
      </c>
    </row>
    <row r="36" spans="1:5" s="6" customFormat="1" ht="36.75" customHeight="1">
      <c r="A36" s="25">
        <v>79111135</v>
      </c>
      <c r="B36" s="69" t="s">
        <v>234</v>
      </c>
      <c r="C36" s="77">
        <v>0</v>
      </c>
      <c r="D36" s="53">
        <v>1998</v>
      </c>
      <c r="E36" s="81">
        <f t="shared" si="1"/>
        <v>1998</v>
      </c>
    </row>
    <row r="37" spans="1:5" s="6" customFormat="1" ht="56.25" customHeight="1">
      <c r="A37" s="10">
        <v>79111139</v>
      </c>
      <c r="B37" s="94" t="s">
        <v>235</v>
      </c>
      <c r="C37" s="77">
        <v>0</v>
      </c>
      <c r="D37" s="53">
        <v>12082</v>
      </c>
      <c r="E37" s="81">
        <f t="shared" si="1"/>
        <v>12082</v>
      </c>
    </row>
    <row r="38" spans="1:5" s="6" customFormat="1" ht="36.75" customHeight="1">
      <c r="A38" s="25">
        <v>79111184</v>
      </c>
      <c r="B38" s="69" t="s">
        <v>236</v>
      </c>
      <c r="C38" s="77">
        <v>3500</v>
      </c>
      <c r="D38" s="53">
        <v>0</v>
      </c>
      <c r="E38" s="81">
        <f>C38+D38</f>
        <v>3500</v>
      </c>
    </row>
    <row r="39" spans="1:5" s="6" customFormat="1" ht="18" customHeight="1">
      <c r="A39" s="21">
        <v>8</v>
      </c>
      <c r="B39" s="74" t="s">
        <v>22</v>
      </c>
      <c r="C39" s="75">
        <v>250</v>
      </c>
      <c r="D39" s="54"/>
      <c r="E39" s="56">
        <f t="shared" si="1"/>
        <v>250</v>
      </c>
    </row>
    <row r="40" spans="1:5" ht="18" customHeight="1">
      <c r="A40" s="21">
        <v>811</v>
      </c>
      <c r="B40" s="74" t="s">
        <v>23</v>
      </c>
      <c r="C40" s="75">
        <v>250</v>
      </c>
      <c r="D40" s="54"/>
      <c r="E40" s="56">
        <f t="shared" si="1"/>
        <v>250</v>
      </c>
    </row>
    <row r="41" spans="1:5" ht="18" customHeight="1">
      <c r="A41" s="25">
        <v>811122</v>
      </c>
      <c r="B41" s="69" t="s">
        <v>24</v>
      </c>
      <c r="C41" s="77">
        <v>250</v>
      </c>
      <c r="D41" s="53"/>
      <c r="E41" s="81">
        <f t="shared" si="1"/>
        <v>250</v>
      </c>
    </row>
    <row r="42" spans="1:5" ht="18.75" customHeight="1" thickBot="1">
      <c r="A42" s="26"/>
      <c r="B42" s="82" t="s">
        <v>25</v>
      </c>
      <c r="C42" s="83">
        <v>3914633</v>
      </c>
      <c r="D42" s="83">
        <f>D2</f>
        <v>-28141</v>
      </c>
      <c r="E42" s="84">
        <f>E2+E39</f>
        <v>3886492</v>
      </c>
    </row>
    <row r="43" ht="12.75" customHeight="1">
      <c r="D43" s="72"/>
    </row>
    <row r="44" ht="12.75" customHeight="1">
      <c r="E44" s="72"/>
    </row>
  </sheetData>
  <sheetProtection selectLockedCells="1" selectUnlockedCells="1"/>
  <printOptions/>
  <pageMargins left="0.7874015748031497" right="0.7874015748031497" top="0.4330708661417323" bottom="0.2362204724409449" header="0.7874015748031497" footer="0.7874015748031497"/>
  <pageSetup fitToHeight="0" fitToWidth="1" horizontalDpi="600" verticalDpi="600" orientation="portrait" pageOrder="overThenDown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9"/>
  <sheetViews>
    <sheetView tabSelected="1" zoomScalePageLayoutView="0" workbookViewId="0" topLeftCell="A175">
      <selection activeCell="B186" sqref="B186"/>
    </sheetView>
  </sheetViews>
  <sheetFormatPr defaultColWidth="9.140625" defaultRowHeight="12.75"/>
  <cols>
    <col min="1" max="1" width="15.8515625" style="14" customWidth="1"/>
    <col min="2" max="2" width="75.28125" style="14" customWidth="1"/>
    <col min="3" max="3" width="16.8515625" style="0" customWidth="1"/>
    <col min="4" max="4" width="16.140625" style="0" customWidth="1"/>
    <col min="5" max="5" width="20.8515625" style="0" customWidth="1"/>
  </cols>
  <sheetData>
    <row r="1" spans="1:5" ht="81" customHeight="1" thickBot="1">
      <c r="A1" s="27"/>
      <c r="B1" s="28" t="s">
        <v>26</v>
      </c>
      <c r="C1" s="60" t="s">
        <v>211</v>
      </c>
      <c r="D1" s="57" t="s">
        <v>210</v>
      </c>
      <c r="E1" s="60" t="s">
        <v>240</v>
      </c>
    </row>
    <row r="2" spans="1:5" ht="17.25" customHeight="1">
      <c r="A2" s="29">
        <v>4</v>
      </c>
      <c r="B2" s="30" t="s">
        <v>27</v>
      </c>
      <c r="C2" s="61">
        <v>3876021</v>
      </c>
      <c r="D2" s="61">
        <f>D3+D29+D156+D160+D163</f>
        <v>-28141</v>
      </c>
      <c r="E2" s="62">
        <f>C2+D2</f>
        <v>3847880</v>
      </c>
    </row>
    <row r="3" spans="1:5" ht="18">
      <c r="A3" s="31">
        <v>41</v>
      </c>
      <c r="B3" s="32" t="s">
        <v>28</v>
      </c>
      <c r="C3" s="52">
        <v>819484</v>
      </c>
      <c r="D3" s="52">
        <f>D4+D14+D18+D24+D26</f>
        <v>-39321</v>
      </c>
      <c r="E3" s="85">
        <f>C3+D3</f>
        <v>780163</v>
      </c>
    </row>
    <row r="4" spans="1:5" ht="18">
      <c r="A4" s="31">
        <v>411</v>
      </c>
      <c r="B4" s="32" t="s">
        <v>29</v>
      </c>
      <c r="C4" s="52">
        <v>685064</v>
      </c>
      <c r="D4" s="52">
        <f>D5+D6+D7+D8+D9+D10+D11+D12+D13</f>
        <v>-39321</v>
      </c>
      <c r="E4" s="85">
        <f>C4+D4</f>
        <v>645743</v>
      </c>
    </row>
    <row r="5" spans="1:5" ht="18">
      <c r="A5" s="33">
        <v>411111</v>
      </c>
      <c r="B5" s="34" t="s">
        <v>222</v>
      </c>
      <c r="C5" s="51">
        <v>387949</v>
      </c>
      <c r="D5" s="51">
        <v>-20180</v>
      </c>
      <c r="E5" s="86">
        <f>C5+D5</f>
        <v>367769</v>
      </c>
    </row>
    <row r="6" spans="1:5" ht="18">
      <c r="A6" s="33">
        <v>411112</v>
      </c>
      <c r="B6" s="34" t="s">
        <v>214</v>
      </c>
      <c r="C6" s="51">
        <v>44603</v>
      </c>
      <c r="D6" s="51"/>
      <c r="E6" s="86">
        <f aca="true" t="shared" si="0" ref="E6:E17">C6+D6</f>
        <v>44603</v>
      </c>
    </row>
    <row r="7" spans="1:5" ht="18">
      <c r="A7" s="33">
        <v>411113</v>
      </c>
      <c r="B7" s="34" t="s">
        <v>215</v>
      </c>
      <c r="C7" s="51">
        <v>13744</v>
      </c>
      <c r="D7" s="51"/>
      <c r="E7" s="86">
        <f t="shared" si="0"/>
        <v>13744</v>
      </c>
    </row>
    <row r="8" spans="1:5" ht="18">
      <c r="A8" s="33">
        <v>411115</v>
      </c>
      <c r="B8" s="34" t="s">
        <v>216</v>
      </c>
      <c r="C8" s="51">
        <v>29688</v>
      </c>
      <c r="D8" s="51"/>
      <c r="E8" s="86">
        <f t="shared" si="0"/>
        <v>29688</v>
      </c>
    </row>
    <row r="9" spans="1:5" ht="18">
      <c r="A9" s="33">
        <v>411117</v>
      </c>
      <c r="B9" s="34" t="s">
        <v>218</v>
      </c>
      <c r="C9" s="51">
        <v>14741</v>
      </c>
      <c r="D9" s="51"/>
      <c r="E9" s="86">
        <f t="shared" si="0"/>
        <v>14741</v>
      </c>
    </row>
    <row r="10" spans="1:5" ht="18">
      <c r="A10" s="33">
        <v>411118</v>
      </c>
      <c r="B10" s="34" t="s">
        <v>217</v>
      </c>
      <c r="C10" s="51">
        <v>80049</v>
      </c>
      <c r="D10" s="51">
        <v>2000</v>
      </c>
      <c r="E10" s="86">
        <f t="shared" si="0"/>
        <v>82049</v>
      </c>
    </row>
    <row r="11" spans="1:5" ht="18">
      <c r="A11" s="33">
        <v>411119</v>
      </c>
      <c r="B11" s="34" t="s">
        <v>30</v>
      </c>
      <c r="C11" s="51">
        <v>64687</v>
      </c>
      <c r="D11" s="51"/>
      <c r="E11" s="86">
        <f t="shared" si="0"/>
        <v>64687</v>
      </c>
    </row>
    <row r="12" spans="1:5" ht="18">
      <c r="A12" s="33">
        <v>411131</v>
      </c>
      <c r="B12" s="34" t="s">
        <v>31</v>
      </c>
      <c r="C12" s="51">
        <v>43808</v>
      </c>
      <c r="D12" s="51">
        <v>-21141</v>
      </c>
      <c r="E12" s="86">
        <f t="shared" si="0"/>
        <v>22667</v>
      </c>
    </row>
    <row r="13" spans="1:5" ht="18">
      <c r="A13" s="33">
        <v>411141</v>
      </c>
      <c r="B13" s="34" t="s">
        <v>32</v>
      </c>
      <c r="C13" s="51">
        <v>5795</v>
      </c>
      <c r="D13" s="51"/>
      <c r="E13" s="86">
        <f t="shared" si="0"/>
        <v>5795</v>
      </c>
    </row>
    <row r="14" spans="1:5" ht="18">
      <c r="A14" s="31">
        <v>412</v>
      </c>
      <c r="B14" s="32" t="s">
        <v>33</v>
      </c>
      <c r="C14" s="52">
        <v>99847</v>
      </c>
      <c r="D14" s="52">
        <f>D15+D16+D17</f>
        <v>0</v>
      </c>
      <c r="E14" s="85">
        <f>C14+D14</f>
        <v>99847</v>
      </c>
    </row>
    <row r="15" spans="1:5" ht="18">
      <c r="A15" s="33">
        <v>412111</v>
      </c>
      <c r="B15" s="34" t="s">
        <v>219</v>
      </c>
      <c r="C15" s="51">
        <v>69367</v>
      </c>
      <c r="D15" s="51"/>
      <c r="E15" s="86">
        <f t="shared" si="0"/>
        <v>69367</v>
      </c>
    </row>
    <row r="16" spans="1:5" ht="18">
      <c r="A16" s="33">
        <v>412211</v>
      </c>
      <c r="B16" s="34" t="s">
        <v>220</v>
      </c>
      <c r="C16" s="51">
        <v>30480</v>
      </c>
      <c r="D16" s="51"/>
      <c r="E16" s="86">
        <f t="shared" si="0"/>
        <v>30480</v>
      </c>
    </row>
    <row r="17" spans="1:5" ht="18">
      <c r="A17" s="33">
        <v>412311</v>
      </c>
      <c r="B17" s="34" t="s">
        <v>221</v>
      </c>
      <c r="C17" s="51">
        <v>0</v>
      </c>
      <c r="D17" s="51"/>
      <c r="E17" s="86">
        <f t="shared" si="0"/>
        <v>0</v>
      </c>
    </row>
    <row r="18" spans="1:5" ht="18">
      <c r="A18" s="31">
        <v>414</v>
      </c>
      <c r="B18" s="32" t="s">
        <v>34</v>
      </c>
      <c r="C18" s="52">
        <v>11100</v>
      </c>
      <c r="D18" s="52">
        <f>D19+D20+D21+D22+D23</f>
        <v>0</v>
      </c>
      <c r="E18" s="85">
        <f aca="true" t="shared" si="1" ref="E18:E53">C18+D18</f>
        <v>11100</v>
      </c>
    </row>
    <row r="19" spans="1:5" ht="18">
      <c r="A19" s="33">
        <v>414111</v>
      </c>
      <c r="B19" s="34" t="s">
        <v>35</v>
      </c>
      <c r="C19" s="51">
        <v>0</v>
      </c>
      <c r="D19" s="51"/>
      <c r="E19" s="86">
        <f t="shared" si="1"/>
        <v>0</v>
      </c>
    </row>
    <row r="20" spans="1:5" ht="18">
      <c r="A20" s="33">
        <v>414121</v>
      </c>
      <c r="B20" s="34" t="s">
        <v>36</v>
      </c>
      <c r="C20" s="51">
        <v>0</v>
      </c>
      <c r="D20" s="51"/>
      <c r="E20" s="86">
        <f t="shared" si="1"/>
        <v>0</v>
      </c>
    </row>
    <row r="21" spans="1:5" ht="18">
      <c r="A21" s="33">
        <v>414311</v>
      </c>
      <c r="B21" s="34" t="s">
        <v>37</v>
      </c>
      <c r="C21" s="51">
        <v>6000</v>
      </c>
      <c r="D21" s="51"/>
      <c r="E21" s="86">
        <f t="shared" si="1"/>
        <v>6000</v>
      </c>
    </row>
    <row r="22" spans="1:5" ht="33">
      <c r="A22" s="33">
        <v>414411</v>
      </c>
      <c r="B22" s="34" t="s">
        <v>38</v>
      </c>
      <c r="C22" s="51">
        <v>4800</v>
      </c>
      <c r="D22" s="51"/>
      <c r="E22" s="86">
        <f t="shared" si="1"/>
        <v>4800</v>
      </c>
    </row>
    <row r="23" spans="1:5" ht="18">
      <c r="A23" s="33">
        <v>414314</v>
      </c>
      <c r="B23" s="34" t="s">
        <v>39</v>
      </c>
      <c r="C23" s="51">
        <v>300</v>
      </c>
      <c r="D23" s="51"/>
      <c r="E23" s="86">
        <f t="shared" si="1"/>
        <v>300</v>
      </c>
    </row>
    <row r="24" spans="1:5" ht="18">
      <c r="A24" s="31">
        <v>415</v>
      </c>
      <c r="B24" s="32" t="s">
        <v>40</v>
      </c>
      <c r="C24" s="52">
        <v>10139</v>
      </c>
      <c r="D24" s="52">
        <f>D25</f>
        <v>0</v>
      </c>
      <c r="E24" s="85">
        <f t="shared" si="1"/>
        <v>10139</v>
      </c>
    </row>
    <row r="25" spans="1:5" ht="18">
      <c r="A25" s="33">
        <v>415112</v>
      </c>
      <c r="B25" s="34" t="s">
        <v>41</v>
      </c>
      <c r="C25" s="51">
        <v>10139</v>
      </c>
      <c r="D25" s="51"/>
      <c r="E25" s="86">
        <f t="shared" si="1"/>
        <v>10139</v>
      </c>
    </row>
    <row r="26" spans="1:5" ht="18">
      <c r="A26" s="31">
        <v>416</v>
      </c>
      <c r="B26" s="32" t="s">
        <v>42</v>
      </c>
      <c r="C26" s="52">
        <v>13334</v>
      </c>
      <c r="D26" s="52">
        <f>D27+D28</f>
        <v>0</v>
      </c>
      <c r="E26" s="85">
        <f t="shared" si="1"/>
        <v>13334</v>
      </c>
    </row>
    <row r="27" spans="1:5" ht="18">
      <c r="A27" s="33">
        <v>416111</v>
      </c>
      <c r="B27" s="34" t="s">
        <v>43</v>
      </c>
      <c r="C27" s="51">
        <v>10304</v>
      </c>
      <c r="D27" s="51"/>
      <c r="E27" s="86">
        <f t="shared" si="1"/>
        <v>10304</v>
      </c>
    </row>
    <row r="28" spans="1:5" ht="18">
      <c r="A28" s="33">
        <v>416131</v>
      </c>
      <c r="B28" s="34" t="s">
        <v>44</v>
      </c>
      <c r="C28" s="51">
        <v>3030</v>
      </c>
      <c r="D28" s="51"/>
      <c r="E28" s="86">
        <f t="shared" si="1"/>
        <v>3030</v>
      </c>
    </row>
    <row r="29" spans="1:5" ht="18">
      <c r="A29" s="31">
        <v>42</v>
      </c>
      <c r="B29" s="32" t="s">
        <v>45</v>
      </c>
      <c r="C29" s="52">
        <v>3050937</v>
      </c>
      <c r="D29" s="52">
        <f>D30+D53+D62+D88+D94+D115</f>
        <v>10080</v>
      </c>
      <c r="E29" s="85">
        <f t="shared" si="1"/>
        <v>3061017</v>
      </c>
    </row>
    <row r="30" spans="1:5" ht="18">
      <c r="A30" s="31">
        <v>421</v>
      </c>
      <c r="B30" s="32" t="s">
        <v>46</v>
      </c>
      <c r="C30" s="52">
        <v>60118</v>
      </c>
      <c r="D30" s="52">
        <f>D31+D32+D33+D34+D35+D36+D37+D38+D39+D40+D41+D42+D43+D44+D45+D46+D47+D48+D49+D50+D51+D52</f>
        <v>2450</v>
      </c>
      <c r="E30" s="85">
        <f t="shared" si="1"/>
        <v>62568</v>
      </c>
    </row>
    <row r="31" spans="1:5" ht="18">
      <c r="A31" s="33">
        <v>421111</v>
      </c>
      <c r="B31" s="34" t="s">
        <v>47</v>
      </c>
      <c r="C31" s="51">
        <v>2000</v>
      </c>
      <c r="D31" s="51">
        <v>1000</v>
      </c>
      <c r="E31" s="86">
        <f t="shared" si="1"/>
        <v>3000</v>
      </c>
    </row>
    <row r="32" spans="1:5" ht="18">
      <c r="A32" s="33">
        <v>421112</v>
      </c>
      <c r="B32" s="34" t="s">
        <v>48</v>
      </c>
      <c r="C32" s="51">
        <v>100</v>
      </c>
      <c r="D32" s="51">
        <v>50</v>
      </c>
      <c r="E32" s="86">
        <f t="shared" si="1"/>
        <v>150</v>
      </c>
    </row>
    <row r="33" spans="1:5" ht="18">
      <c r="A33" s="33">
        <v>421121</v>
      </c>
      <c r="B33" s="34" t="s">
        <v>49</v>
      </c>
      <c r="C33" s="51">
        <v>20</v>
      </c>
      <c r="D33" s="51"/>
      <c r="E33" s="86">
        <f t="shared" si="1"/>
        <v>20</v>
      </c>
    </row>
    <row r="34" spans="1:5" ht="18">
      <c r="A34" s="33">
        <v>421211</v>
      </c>
      <c r="B34" s="34" t="s">
        <v>50</v>
      </c>
      <c r="C34" s="51">
        <v>14850</v>
      </c>
      <c r="D34" s="51"/>
      <c r="E34" s="86">
        <f t="shared" si="1"/>
        <v>14850</v>
      </c>
    </row>
    <row r="35" spans="1:5" ht="18">
      <c r="A35" s="33">
        <v>421225</v>
      </c>
      <c r="B35" s="34" t="s">
        <v>51</v>
      </c>
      <c r="C35" s="51">
        <v>27150</v>
      </c>
      <c r="D35" s="51"/>
      <c r="E35" s="86">
        <f t="shared" si="1"/>
        <v>27150</v>
      </c>
    </row>
    <row r="36" spans="1:5" ht="18">
      <c r="A36" s="33">
        <v>421311</v>
      </c>
      <c r="B36" s="34" t="s">
        <v>52</v>
      </c>
      <c r="C36" s="51">
        <v>2250</v>
      </c>
      <c r="D36" s="51">
        <v>500</v>
      </c>
      <c r="E36" s="86">
        <f t="shared" si="1"/>
        <v>2750</v>
      </c>
    </row>
    <row r="37" spans="1:5" ht="18">
      <c r="A37" s="33">
        <v>421321</v>
      </c>
      <c r="B37" s="34" t="s">
        <v>53</v>
      </c>
      <c r="C37" s="51">
        <v>360</v>
      </c>
      <c r="D37" s="51"/>
      <c r="E37" s="86">
        <f t="shared" si="1"/>
        <v>360</v>
      </c>
    </row>
    <row r="38" spans="1:5" ht="18">
      <c r="A38" s="33">
        <v>421324</v>
      </c>
      <c r="B38" s="34" t="s">
        <v>54</v>
      </c>
      <c r="C38" s="51">
        <v>948</v>
      </c>
      <c r="D38" s="51"/>
      <c r="E38" s="86">
        <f t="shared" si="1"/>
        <v>948</v>
      </c>
    </row>
    <row r="39" spans="1:5" ht="18">
      <c r="A39" s="33">
        <v>421325</v>
      </c>
      <c r="B39" s="34" t="s">
        <v>55</v>
      </c>
      <c r="C39" s="51">
        <v>1935</v>
      </c>
      <c r="D39" s="51"/>
      <c r="E39" s="86">
        <f t="shared" si="1"/>
        <v>1935</v>
      </c>
    </row>
    <row r="40" spans="1:5" ht="18">
      <c r="A40" s="33">
        <v>421391</v>
      </c>
      <c r="B40" s="34" t="s">
        <v>56</v>
      </c>
      <c r="C40" s="51">
        <v>100</v>
      </c>
      <c r="D40" s="51"/>
      <c r="E40" s="86">
        <f t="shared" si="1"/>
        <v>100</v>
      </c>
    </row>
    <row r="41" spans="1:5" ht="18">
      <c r="A41" s="33">
        <v>421411</v>
      </c>
      <c r="B41" s="34" t="s">
        <v>57</v>
      </c>
      <c r="C41" s="51">
        <v>1560</v>
      </c>
      <c r="D41" s="51">
        <v>300</v>
      </c>
      <c r="E41" s="86">
        <f t="shared" si="1"/>
        <v>1860</v>
      </c>
    </row>
    <row r="42" spans="1:5" ht="18">
      <c r="A42" s="33">
        <v>421412</v>
      </c>
      <c r="B42" s="34" t="s">
        <v>58</v>
      </c>
      <c r="C42" s="51">
        <v>720</v>
      </c>
      <c r="D42" s="51"/>
      <c r="E42" s="86">
        <f t="shared" si="1"/>
        <v>720</v>
      </c>
    </row>
    <row r="43" spans="1:5" ht="18">
      <c r="A43" s="33">
        <v>421414</v>
      </c>
      <c r="B43" s="34" t="s">
        <v>59</v>
      </c>
      <c r="C43" s="51">
        <v>840</v>
      </c>
      <c r="D43" s="51">
        <v>600</v>
      </c>
      <c r="E43" s="86">
        <f t="shared" si="1"/>
        <v>1440</v>
      </c>
    </row>
    <row r="44" spans="1:5" ht="18">
      <c r="A44" s="33">
        <v>4214191</v>
      </c>
      <c r="B44" s="34" t="s">
        <v>60</v>
      </c>
      <c r="C44" s="51">
        <v>840</v>
      </c>
      <c r="D44" s="51"/>
      <c r="E44" s="86">
        <f t="shared" si="1"/>
        <v>840</v>
      </c>
    </row>
    <row r="45" spans="1:5" ht="18">
      <c r="A45" s="33">
        <v>421421</v>
      </c>
      <c r="B45" s="34" t="s">
        <v>61</v>
      </c>
      <c r="C45" s="51">
        <v>1600</v>
      </c>
      <c r="D45" s="51"/>
      <c r="E45" s="86">
        <f t="shared" si="1"/>
        <v>1600</v>
      </c>
    </row>
    <row r="46" spans="1:5" ht="18">
      <c r="A46" s="33">
        <v>421511</v>
      </c>
      <c r="B46" s="34" t="s">
        <v>62</v>
      </c>
      <c r="C46" s="51">
        <v>1800</v>
      </c>
      <c r="D46" s="51"/>
      <c r="E46" s="86">
        <f t="shared" si="1"/>
        <v>1800</v>
      </c>
    </row>
    <row r="47" spans="1:5" ht="18">
      <c r="A47" s="33">
        <v>421512</v>
      </c>
      <c r="B47" s="34" t="s">
        <v>63</v>
      </c>
      <c r="C47" s="51">
        <v>1045</v>
      </c>
      <c r="D47" s="51"/>
      <c r="E47" s="86">
        <f t="shared" si="1"/>
        <v>1045</v>
      </c>
    </row>
    <row r="48" spans="1:5" ht="18">
      <c r="A48" s="33">
        <v>421521</v>
      </c>
      <c r="B48" s="34" t="s">
        <v>64</v>
      </c>
      <c r="C48" s="51">
        <v>240</v>
      </c>
      <c r="D48" s="51"/>
      <c r="E48" s="86">
        <f t="shared" si="1"/>
        <v>240</v>
      </c>
    </row>
    <row r="49" spans="1:5" ht="18">
      <c r="A49" s="33">
        <v>421612</v>
      </c>
      <c r="B49" s="34" t="s">
        <v>65</v>
      </c>
      <c r="C49" s="51">
        <v>180</v>
      </c>
      <c r="D49" s="51"/>
      <c r="E49" s="86">
        <f t="shared" si="1"/>
        <v>180</v>
      </c>
    </row>
    <row r="50" spans="1:5" ht="18">
      <c r="A50" s="33">
        <v>421619</v>
      </c>
      <c r="B50" s="34" t="s">
        <v>200</v>
      </c>
      <c r="C50" s="51">
        <v>720</v>
      </c>
      <c r="D50" s="51"/>
      <c r="E50" s="86">
        <f t="shared" si="1"/>
        <v>720</v>
      </c>
    </row>
    <row r="51" spans="1:5" ht="18">
      <c r="A51" s="33">
        <v>421625</v>
      </c>
      <c r="B51" s="34" t="s">
        <v>66</v>
      </c>
      <c r="C51" s="51">
        <v>360</v>
      </c>
      <c r="D51" s="51"/>
      <c r="E51" s="86">
        <f t="shared" si="1"/>
        <v>360</v>
      </c>
    </row>
    <row r="52" spans="1:5" ht="18">
      <c r="A52" s="33">
        <v>4219191</v>
      </c>
      <c r="B52" s="34" t="s">
        <v>67</v>
      </c>
      <c r="C52" s="51">
        <v>500</v>
      </c>
      <c r="D52" s="51"/>
      <c r="E52" s="86">
        <f t="shared" si="1"/>
        <v>500</v>
      </c>
    </row>
    <row r="53" spans="1:5" ht="18">
      <c r="A53" s="31">
        <v>422</v>
      </c>
      <c r="B53" s="32" t="s">
        <v>68</v>
      </c>
      <c r="C53" s="52">
        <v>11800</v>
      </c>
      <c r="D53" s="52">
        <f>D54+D55+D56+D57+D58+D59+D60+D61</f>
        <v>2500</v>
      </c>
      <c r="E53" s="85">
        <f t="shared" si="1"/>
        <v>14300</v>
      </c>
    </row>
    <row r="54" spans="1:5" ht="18">
      <c r="A54" s="35">
        <v>422111</v>
      </c>
      <c r="B54" s="36" t="s">
        <v>69</v>
      </c>
      <c r="C54" s="51">
        <v>1500</v>
      </c>
      <c r="D54" s="51"/>
      <c r="E54" s="86">
        <f aca="true" t="shared" si="2" ref="E54:E61">C54+D54</f>
        <v>1500</v>
      </c>
    </row>
    <row r="55" spans="1:5" ht="18">
      <c r="A55" s="35">
        <v>422121</v>
      </c>
      <c r="B55" s="36" t="s">
        <v>70</v>
      </c>
      <c r="C55" s="51">
        <v>600</v>
      </c>
      <c r="D55" s="51"/>
      <c r="E55" s="86">
        <f t="shared" si="2"/>
        <v>600</v>
      </c>
    </row>
    <row r="56" spans="1:5" ht="18">
      <c r="A56" s="35">
        <v>422131</v>
      </c>
      <c r="B56" s="36" t="s">
        <v>71</v>
      </c>
      <c r="C56" s="51">
        <v>950</v>
      </c>
      <c r="D56" s="51"/>
      <c r="E56" s="86">
        <f t="shared" si="2"/>
        <v>950</v>
      </c>
    </row>
    <row r="57" spans="1:5" ht="18">
      <c r="A57" s="35">
        <v>422199</v>
      </c>
      <c r="B57" s="36" t="s">
        <v>72</v>
      </c>
      <c r="C57" s="51">
        <v>500</v>
      </c>
      <c r="D57" s="51"/>
      <c r="E57" s="86">
        <f t="shared" si="2"/>
        <v>500</v>
      </c>
    </row>
    <row r="58" spans="1:5" ht="18">
      <c r="A58" s="35">
        <v>422211</v>
      </c>
      <c r="B58" s="36" t="s">
        <v>73</v>
      </c>
      <c r="C58" s="51">
        <v>2300</v>
      </c>
      <c r="D58" s="51"/>
      <c r="E58" s="86">
        <f t="shared" si="2"/>
        <v>2300</v>
      </c>
    </row>
    <row r="59" spans="1:5" ht="33">
      <c r="A59" s="35">
        <v>422221</v>
      </c>
      <c r="B59" s="36" t="s">
        <v>74</v>
      </c>
      <c r="C59" s="51">
        <v>3400</v>
      </c>
      <c r="D59" s="51">
        <v>1000</v>
      </c>
      <c r="E59" s="86">
        <f t="shared" si="2"/>
        <v>4400</v>
      </c>
    </row>
    <row r="60" spans="1:5" ht="18">
      <c r="A60" s="35">
        <v>422231</v>
      </c>
      <c r="B60" s="36" t="s">
        <v>75</v>
      </c>
      <c r="C60" s="51">
        <v>2000</v>
      </c>
      <c r="D60" s="51">
        <v>1000</v>
      </c>
      <c r="E60" s="86">
        <f t="shared" si="2"/>
        <v>3000</v>
      </c>
    </row>
    <row r="61" spans="1:5" ht="18">
      <c r="A61" s="35">
        <v>422299</v>
      </c>
      <c r="B61" s="36" t="s">
        <v>76</v>
      </c>
      <c r="C61" s="51">
        <v>550</v>
      </c>
      <c r="D61" s="51">
        <v>500</v>
      </c>
      <c r="E61" s="86">
        <f t="shared" si="2"/>
        <v>1050</v>
      </c>
    </row>
    <row r="62" spans="1:5" ht="18">
      <c r="A62" s="37">
        <v>423</v>
      </c>
      <c r="B62" s="38" t="s">
        <v>77</v>
      </c>
      <c r="C62" s="52">
        <v>121358</v>
      </c>
      <c r="D62" s="52">
        <f>D63+D64+D65+D66+D67+D68+D69+D70+D71+D72+D73+D74+D75+D76+D77+D78+D79+D80+D81+D82+D83+D84+D85+D86+D87</f>
        <v>2750</v>
      </c>
      <c r="E62" s="85">
        <f>C62+D62</f>
        <v>124108</v>
      </c>
    </row>
    <row r="63" spans="1:5" ht="18">
      <c r="A63" s="35">
        <v>423111</v>
      </c>
      <c r="B63" s="36" t="s">
        <v>78</v>
      </c>
      <c r="C63" s="51">
        <v>1188</v>
      </c>
      <c r="D63" s="51"/>
      <c r="E63" s="86">
        <f aca="true" t="shared" si="3" ref="E63:E87">C63+D63</f>
        <v>1188</v>
      </c>
    </row>
    <row r="64" spans="1:5" ht="18">
      <c r="A64" s="35">
        <v>423191</v>
      </c>
      <c r="B64" s="36" t="s">
        <v>79</v>
      </c>
      <c r="C64" s="51">
        <v>26000</v>
      </c>
      <c r="D64" s="51"/>
      <c r="E64" s="86">
        <f t="shared" si="3"/>
        <v>26000</v>
      </c>
    </row>
    <row r="65" spans="1:5" ht="18">
      <c r="A65" s="35">
        <v>423199</v>
      </c>
      <c r="B65" s="36" t="s">
        <v>80</v>
      </c>
      <c r="C65" s="51">
        <v>790</v>
      </c>
      <c r="D65" s="51"/>
      <c r="E65" s="86">
        <f t="shared" si="3"/>
        <v>790</v>
      </c>
    </row>
    <row r="66" spans="1:5" ht="18">
      <c r="A66" s="35">
        <v>423212</v>
      </c>
      <c r="B66" s="36" t="s">
        <v>81</v>
      </c>
      <c r="C66" s="51">
        <v>49560</v>
      </c>
      <c r="D66" s="51"/>
      <c r="E66" s="86">
        <f t="shared" si="3"/>
        <v>49560</v>
      </c>
    </row>
    <row r="67" spans="1:5" ht="18">
      <c r="A67" s="35">
        <v>423221</v>
      </c>
      <c r="B67" s="36" t="s">
        <v>82</v>
      </c>
      <c r="C67" s="51">
        <v>600</v>
      </c>
      <c r="D67" s="51"/>
      <c r="E67" s="86">
        <f t="shared" si="3"/>
        <v>600</v>
      </c>
    </row>
    <row r="68" spans="1:5" ht="18">
      <c r="A68" s="35">
        <v>423311</v>
      </c>
      <c r="B68" s="36" t="s">
        <v>83</v>
      </c>
      <c r="C68" s="51">
        <v>5088</v>
      </c>
      <c r="D68" s="51"/>
      <c r="E68" s="86">
        <f t="shared" si="3"/>
        <v>5088</v>
      </c>
    </row>
    <row r="69" spans="1:5" ht="18">
      <c r="A69" s="35">
        <v>423321</v>
      </c>
      <c r="B69" s="36" t="s">
        <v>84</v>
      </c>
      <c r="C69" s="51">
        <v>1500</v>
      </c>
      <c r="D69" s="51">
        <v>500</v>
      </c>
      <c r="E69" s="86">
        <f t="shared" si="3"/>
        <v>2000</v>
      </c>
    </row>
    <row r="70" spans="1:5" ht="18">
      <c r="A70" s="35">
        <v>423322</v>
      </c>
      <c r="B70" s="36" t="s">
        <v>85</v>
      </c>
      <c r="C70" s="51">
        <v>764</v>
      </c>
      <c r="D70" s="51">
        <v>350</v>
      </c>
      <c r="E70" s="86">
        <f t="shared" si="3"/>
        <v>1114</v>
      </c>
    </row>
    <row r="71" spans="1:5" ht="18">
      <c r="A71" s="35">
        <v>423391</v>
      </c>
      <c r="B71" s="36" t="s">
        <v>86</v>
      </c>
      <c r="C71" s="51">
        <v>400</v>
      </c>
      <c r="D71" s="51"/>
      <c r="E71" s="86">
        <f t="shared" si="3"/>
        <v>400</v>
      </c>
    </row>
    <row r="72" spans="1:5" ht="18">
      <c r="A72" s="35">
        <v>423392</v>
      </c>
      <c r="B72" s="36" t="s">
        <v>87</v>
      </c>
      <c r="C72" s="51">
        <v>900</v>
      </c>
      <c r="D72" s="51"/>
      <c r="E72" s="86">
        <f t="shared" si="3"/>
        <v>900</v>
      </c>
    </row>
    <row r="73" spans="1:5" ht="18">
      <c r="A73" s="35">
        <v>423418</v>
      </c>
      <c r="B73" s="36" t="s">
        <v>88</v>
      </c>
      <c r="C73" s="51">
        <v>1188</v>
      </c>
      <c r="D73" s="51"/>
      <c r="E73" s="86">
        <f t="shared" si="3"/>
        <v>1188</v>
      </c>
    </row>
    <row r="74" spans="1:5" ht="15.75" customHeight="1">
      <c r="A74" s="35">
        <v>423419</v>
      </c>
      <c r="B74" s="36" t="s">
        <v>208</v>
      </c>
      <c r="C74" s="51">
        <v>7800</v>
      </c>
      <c r="D74" s="51">
        <v>1200</v>
      </c>
      <c r="E74" s="86">
        <f t="shared" si="3"/>
        <v>9000</v>
      </c>
    </row>
    <row r="75" spans="1:5" ht="18">
      <c r="A75" s="35">
        <v>423422</v>
      </c>
      <c r="B75" s="36" t="s">
        <v>89</v>
      </c>
      <c r="C75" s="51">
        <v>3720</v>
      </c>
      <c r="D75" s="51">
        <v>600</v>
      </c>
      <c r="E75" s="86">
        <f t="shared" si="3"/>
        <v>4320</v>
      </c>
    </row>
    <row r="76" spans="1:5" ht="18">
      <c r="A76" s="35">
        <v>423432</v>
      </c>
      <c r="B76" s="36" t="s">
        <v>90</v>
      </c>
      <c r="C76" s="51">
        <v>216</v>
      </c>
      <c r="D76" s="51"/>
      <c r="E76" s="86">
        <f t="shared" si="3"/>
        <v>216</v>
      </c>
    </row>
    <row r="77" spans="1:5" ht="18">
      <c r="A77" s="35">
        <v>423521</v>
      </c>
      <c r="B77" s="36" t="s">
        <v>91</v>
      </c>
      <c r="C77" s="51">
        <v>600</v>
      </c>
      <c r="D77" s="51">
        <v>100</v>
      </c>
      <c r="E77" s="86">
        <f t="shared" si="3"/>
        <v>700</v>
      </c>
    </row>
    <row r="78" spans="1:5" ht="33">
      <c r="A78" s="39">
        <v>423591</v>
      </c>
      <c r="B78" s="40" t="s">
        <v>92</v>
      </c>
      <c r="C78" s="51">
        <v>6474</v>
      </c>
      <c r="D78" s="51"/>
      <c r="E78" s="86">
        <f t="shared" si="3"/>
        <v>6474</v>
      </c>
    </row>
    <row r="79" spans="1:5" ht="18">
      <c r="A79" s="35">
        <v>423592</v>
      </c>
      <c r="B79" s="36" t="s">
        <v>93</v>
      </c>
      <c r="C79" s="51">
        <v>1176</v>
      </c>
      <c r="D79" s="51"/>
      <c r="E79" s="86">
        <f t="shared" si="3"/>
        <v>1176</v>
      </c>
    </row>
    <row r="80" spans="1:5" ht="18">
      <c r="A80" s="35">
        <v>4235921</v>
      </c>
      <c r="B80" s="36" t="s">
        <v>223</v>
      </c>
      <c r="C80" s="51">
        <v>2000</v>
      </c>
      <c r="D80" s="51"/>
      <c r="E80" s="86">
        <f t="shared" si="3"/>
        <v>2000</v>
      </c>
    </row>
    <row r="81" spans="1:5" ht="18">
      <c r="A81" s="35">
        <v>4235922</v>
      </c>
      <c r="B81" s="36" t="s">
        <v>224</v>
      </c>
      <c r="C81" s="51">
        <v>1688</v>
      </c>
      <c r="D81" s="51"/>
      <c r="E81" s="86">
        <f t="shared" si="3"/>
        <v>1688</v>
      </c>
    </row>
    <row r="82" spans="1:5" ht="18">
      <c r="A82" s="35">
        <v>423593</v>
      </c>
      <c r="B82" s="36" t="s">
        <v>94</v>
      </c>
      <c r="C82" s="51">
        <v>1176</v>
      </c>
      <c r="D82" s="51"/>
      <c r="E82" s="86">
        <f t="shared" si="3"/>
        <v>1176</v>
      </c>
    </row>
    <row r="83" spans="1:5" ht="18">
      <c r="A83" s="35">
        <v>423612</v>
      </c>
      <c r="B83" s="36" t="s">
        <v>225</v>
      </c>
      <c r="C83" s="51">
        <v>500</v>
      </c>
      <c r="D83" s="51"/>
      <c r="E83" s="86">
        <f t="shared" si="3"/>
        <v>500</v>
      </c>
    </row>
    <row r="84" spans="1:5" ht="18">
      <c r="A84" s="35">
        <v>4237111</v>
      </c>
      <c r="B84" s="36" t="s">
        <v>182</v>
      </c>
      <c r="C84" s="51">
        <v>950</v>
      </c>
      <c r="D84" s="51"/>
      <c r="E84" s="86">
        <f t="shared" si="3"/>
        <v>950</v>
      </c>
    </row>
    <row r="85" spans="1:5" ht="18">
      <c r="A85" s="35">
        <v>423911</v>
      </c>
      <c r="B85" s="36" t="s">
        <v>227</v>
      </c>
      <c r="C85" s="51">
        <v>540</v>
      </c>
      <c r="D85" s="51"/>
      <c r="E85" s="86">
        <f t="shared" si="3"/>
        <v>540</v>
      </c>
    </row>
    <row r="86" spans="1:5" ht="18">
      <c r="A86" s="35">
        <v>4239111</v>
      </c>
      <c r="B86" s="36" t="s">
        <v>226</v>
      </c>
      <c r="C86" s="51">
        <v>5640</v>
      </c>
      <c r="D86" s="51"/>
      <c r="E86" s="86">
        <f t="shared" si="3"/>
        <v>5640</v>
      </c>
    </row>
    <row r="87" spans="1:5" ht="18">
      <c r="A87" s="35">
        <v>4239112</v>
      </c>
      <c r="B87" s="36" t="s">
        <v>95</v>
      </c>
      <c r="C87" s="51">
        <v>900</v>
      </c>
      <c r="D87" s="51"/>
      <c r="E87" s="86">
        <f t="shared" si="3"/>
        <v>900</v>
      </c>
    </row>
    <row r="88" spans="1:5" ht="18">
      <c r="A88" s="37">
        <v>424</v>
      </c>
      <c r="B88" s="38" t="s">
        <v>96</v>
      </c>
      <c r="C88" s="52">
        <v>65346</v>
      </c>
      <c r="D88" s="52">
        <f>D89+D90+D91+D92+D93</f>
        <v>0</v>
      </c>
      <c r="E88" s="85">
        <f>C88+D88</f>
        <v>65346</v>
      </c>
    </row>
    <row r="89" spans="1:5" ht="18">
      <c r="A89" s="35">
        <v>424341</v>
      </c>
      <c r="B89" s="36" t="s">
        <v>97</v>
      </c>
      <c r="C89" s="51">
        <v>4200</v>
      </c>
      <c r="D89" s="51"/>
      <c r="E89" s="86">
        <f>C89+D89</f>
        <v>4200</v>
      </c>
    </row>
    <row r="90" spans="1:5" ht="18">
      <c r="A90" s="35">
        <v>424351</v>
      </c>
      <c r="B90" s="41" t="s">
        <v>98</v>
      </c>
      <c r="C90" s="51">
        <v>960</v>
      </c>
      <c r="D90" s="51"/>
      <c r="E90" s="86">
        <f>C90+D90</f>
        <v>960</v>
      </c>
    </row>
    <row r="91" spans="1:5" ht="18">
      <c r="A91" s="35">
        <v>424911</v>
      </c>
      <c r="B91" s="36" t="s">
        <v>99</v>
      </c>
      <c r="C91" s="51">
        <v>1176</v>
      </c>
      <c r="D91" s="51"/>
      <c r="E91" s="86">
        <f>C91+D91</f>
        <v>1176</v>
      </c>
    </row>
    <row r="92" spans="1:5" ht="18">
      <c r="A92" s="35">
        <v>4249111</v>
      </c>
      <c r="B92" s="36" t="s">
        <v>230</v>
      </c>
      <c r="C92" s="51">
        <v>53195</v>
      </c>
      <c r="D92" s="51"/>
      <c r="E92" s="86">
        <v>53195</v>
      </c>
    </row>
    <row r="93" spans="1:5" ht="17.25" customHeight="1">
      <c r="A93" s="35">
        <v>4249117</v>
      </c>
      <c r="B93" s="36" t="s">
        <v>203</v>
      </c>
      <c r="C93" s="51">
        <v>5815</v>
      </c>
      <c r="D93" s="51"/>
      <c r="E93" s="86">
        <f>C93+D93</f>
        <v>5815</v>
      </c>
    </row>
    <row r="94" spans="1:5" ht="18">
      <c r="A94" s="37">
        <v>425</v>
      </c>
      <c r="B94" s="38" t="s">
        <v>100</v>
      </c>
      <c r="C94" s="52">
        <v>24540</v>
      </c>
      <c r="D94" s="52">
        <f>D95+D96+D97+D98+D99+D100+D101+D102+D103+D104+D105+D106+D107+D108+D109+D110+D111+D112+D113+D114</f>
        <v>1900</v>
      </c>
      <c r="E94" s="85">
        <f>C94+D94</f>
        <v>26440</v>
      </c>
    </row>
    <row r="95" spans="1:5" ht="18">
      <c r="A95" s="35">
        <v>425111</v>
      </c>
      <c r="B95" s="36" t="s">
        <v>101</v>
      </c>
      <c r="C95" s="51">
        <v>1800</v>
      </c>
      <c r="D95" s="51"/>
      <c r="E95" s="86">
        <f aca="true" t="shared" si="4" ref="E95:E114">C95+D95</f>
        <v>1800</v>
      </c>
    </row>
    <row r="96" spans="1:5" ht="18">
      <c r="A96" s="35">
        <v>425112</v>
      </c>
      <c r="B96" s="36" t="s">
        <v>102</v>
      </c>
      <c r="C96" s="51">
        <v>1560</v>
      </c>
      <c r="D96" s="51">
        <v>900</v>
      </c>
      <c r="E96" s="86">
        <f t="shared" si="4"/>
        <v>2460</v>
      </c>
    </row>
    <row r="97" spans="1:5" ht="18">
      <c r="A97" s="35">
        <v>425113</v>
      </c>
      <c r="B97" s="36" t="s">
        <v>103</v>
      </c>
      <c r="C97" s="51">
        <v>1800</v>
      </c>
      <c r="D97" s="51">
        <v>500</v>
      </c>
      <c r="E97" s="86">
        <f t="shared" si="4"/>
        <v>2300</v>
      </c>
    </row>
    <row r="98" spans="1:5" ht="18">
      <c r="A98" s="35">
        <v>425114</v>
      </c>
      <c r="B98" s="41" t="s">
        <v>104</v>
      </c>
      <c r="C98" s="51">
        <v>600</v>
      </c>
      <c r="D98" s="51"/>
      <c r="E98" s="86">
        <f t="shared" si="4"/>
        <v>600</v>
      </c>
    </row>
    <row r="99" spans="1:5" ht="18">
      <c r="A99" s="35">
        <v>425115</v>
      </c>
      <c r="B99" s="36" t="s">
        <v>105</v>
      </c>
      <c r="C99" s="51">
        <v>900</v>
      </c>
      <c r="D99" s="51"/>
      <c r="E99" s="86">
        <f t="shared" si="4"/>
        <v>900</v>
      </c>
    </row>
    <row r="100" spans="1:5" ht="18">
      <c r="A100" s="35">
        <v>425116</v>
      </c>
      <c r="B100" s="36" t="s">
        <v>106</v>
      </c>
      <c r="C100" s="51">
        <v>120</v>
      </c>
      <c r="D100" s="51"/>
      <c r="E100" s="86">
        <f t="shared" si="4"/>
        <v>120</v>
      </c>
    </row>
    <row r="101" spans="1:5" ht="18">
      <c r="A101" s="35">
        <v>425117</v>
      </c>
      <c r="B101" s="36" t="s">
        <v>107</v>
      </c>
      <c r="C101" s="51">
        <v>300</v>
      </c>
      <c r="D101" s="51"/>
      <c r="E101" s="86">
        <f t="shared" si="4"/>
        <v>300</v>
      </c>
    </row>
    <row r="102" spans="1:5" ht="33">
      <c r="A102" s="35">
        <v>425118</v>
      </c>
      <c r="B102" s="36" t="s">
        <v>206</v>
      </c>
      <c r="C102" s="51">
        <v>720</v>
      </c>
      <c r="D102" s="51"/>
      <c r="E102" s="86">
        <f t="shared" si="4"/>
        <v>720</v>
      </c>
    </row>
    <row r="103" spans="1:5" ht="33">
      <c r="A103" s="35">
        <v>425119</v>
      </c>
      <c r="B103" s="36" t="s">
        <v>237</v>
      </c>
      <c r="C103" s="51">
        <v>1188</v>
      </c>
      <c r="D103" s="51"/>
      <c r="E103" s="86">
        <f t="shared" si="4"/>
        <v>1188</v>
      </c>
    </row>
    <row r="104" spans="1:5" ht="18">
      <c r="A104" s="35">
        <v>425211</v>
      </c>
      <c r="B104" s="36" t="s">
        <v>108</v>
      </c>
      <c r="C104" s="51">
        <v>1188</v>
      </c>
      <c r="D104" s="51"/>
      <c r="E104" s="86">
        <f t="shared" si="4"/>
        <v>1188</v>
      </c>
    </row>
    <row r="105" spans="1:5" ht="18">
      <c r="A105" s="35">
        <v>425221</v>
      </c>
      <c r="B105" s="36" t="s">
        <v>109</v>
      </c>
      <c r="C105" s="51">
        <v>1188</v>
      </c>
      <c r="D105" s="51"/>
      <c r="E105" s="86">
        <f t="shared" si="4"/>
        <v>1188</v>
      </c>
    </row>
    <row r="106" spans="1:5" ht="18">
      <c r="A106" s="35">
        <v>425222</v>
      </c>
      <c r="B106" s="36" t="s">
        <v>110</v>
      </c>
      <c r="C106" s="51">
        <v>240</v>
      </c>
      <c r="D106" s="51"/>
      <c r="E106" s="86">
        <f t="shared" si="4"/>
        <v>240</v>
      </c>
    </row>
    <row r="107" spans="1:5" ht="18">
      <c r="A107" s="35">
        <v>425223</v>
      </c>
      <c r="B107" s="36" t="s">
        <v>111</v>
      </c>
      <c r="C107" s="51">
        <v>240</v>
      </c>
      <c r="D107" s="51"/>
      <c r="E107" s="86">
        <f t="shared" si="4"/>
        <v>240</v>
      </c>
    </row>
    <row r="108" spans="1:5" ht="33">
      <c r="A108" s="35">
        <v>425225</v>
      </c>
      <c r="B108" s="36" t="s">
        <v>183</v>
      </c>
      <c r="C108" s="51">
        <v>120</v>
      </c>
      <c r="D108" s="51"/>
      <c r="E108" s="86">
        <f t="shared" si="4"/>
        <v>120</v>
      </c>
    </row>
    <row r="109" spans="1:5" ht="18">
      <c r="A109" s="35">
        <v>425227</v>
      </c>
      <c r="B109" s="36" t="s">
        <v>112</v>
      </c>
      <c r="C109" s="51">
        <v>120</v>
      </c>
      <c r="D109" s="51"/>
      <c r="E109" s="86">
        <f t="shared" si="4"/>
        <v>120</v>
      </c>
    </row>
    <row r="110" spans="1:5" ht="18">
      <c r="A110" s="35">
        <v>425229</v>
      </c>
      <c r="B110" s="36" t="s">
        <v>113</v>
      </c>
      <c r="C110" s="51">
        <v>480</v>
      </c>
      <c r="D110" s="51"/>
      <c r="E110" s="86">
        <f t="shared" si="4"/>
        <v>480</v>
      </c>
    </row>
    <row r="111" spans="1:5" ht="18">
      <c r="A111" s="39">
        <v>425252</v>
      </c>
      <c r="B111" s="36" t="s">
        <v>190</v>
      </c>
      <c r="C111" s="51">
        <v>6600</v>
      </c>
      <c r="D111" s="51">
        <v>500</v>
      </c>
      <c r="E111" s="86">
        <f t="shared" si="4"/>
        <v>7100</v>
      </c>
    </row>
    <row r="112" spans="1:5" ht="18" customHeight="1">
      <c r="A112" s="35">
        <v>425253</v>
      </c>
      <c r="B112" s="36" t="s">
        <v>212</v>
      </c>
      <c r="C112" s="51">
        <v>3000</v>
      </c>
      <c r="D112" s="51"/>
      <c r="E112" s="86">
        <f t="shared" si="4"/>
        <v>3000</v>
      </c>
    </row>
    <row r="113" spans="1:5" ht="18">
      <c r="A113" s="39">
        <v>425281</v>
      </c>
      <c r="B113" s="36" t="s">
        <v>114</v>
      </c>
      <c r="C113" s="51">
        <v>1188</v>
      </c>
      <c r="D113" s="51"/>
      <c r="E113" s="86">
        <f t="shared" si="4"/>
        <v>1188</v>
      </c>
    </row>
    <row r="114" spans="1:5" ht="18">
      <c r="A114" s="35">
        <v>425291</v>
      </c>
      <c r="B114" s="36" t="s">
        <v>115</v>
      </c>
      <c r="C114" s="51">
        <v>1188</v>
      </c>
      <c r="D114" s="51"/>
      <c r="E114" s="86">
        <f t="shared" si="4"/>
        <v>1188</v>
      </c>
    </row>
    <row r="115" spans="1:5" ht="18">
      <c r="A115" s="42">
        <v>426</v>
      </c>
      <c r="B115" s="38" t="s">
        <v>116</v>
      </c>
      <c r="C115" s="52">
        <v>2767775</v>
      </c>
      <c r="D115" s="52">
        <f>D116+D117+D118+D119+D120+D121+D122+D123+D124+D125+D126+D127+D128+D129+D130+D131+D132+D133+D134+D135+D136+D137+D138+D139+D140+D141+D142+D143+D144+D145+D146+D147+D148+D149+D150+D151+D152+D153+D154+D155</f>
        <v>480</v>
      </c>
      <c r="E115" s="85">
        <f aca="true" t="shared" si="5" ref="E115:E130">C115+D115</f>
        <v>2768255</v>
      </c>
    </row>
    <row r="116" spans="1:5" ht="18">
      <c r="A116" s="35">
        <v>426111</v>
      </c>
      <c r="B116" s="36" t="s">
        <v>117</v>
      </c>
      <c r="C116" s="51">
        <v>5280</v>
      </c>
      <c r="D116" s="51">
        <v>360</v>
      </c>
      <c r="E116" s="86">
        <f t="shared" si="5"/>
        <v>5640</v>
      </c>
    </row>
    <row r="117" spans="1:5" ht="18">
      <c r="A117" s="35">
        <v>426121</v>
      </c>
      <c r="B117" s="40" t="s">
        <v>118</v>
      </c>
      <c r="C117" s="51">
        <v>660</v>
      </c>
      <c r="D117" s="51"/>
      <c r="E117" s="86">
        <f t="shared" si="5"/>
        <v>660</v>
      </c>
    </row>
    <row r="118" spans="1:5" ht="18">
      <c r="A118" s="35">
        <v>426124</v>
      </c>
      <c r="B118" s="36" t="s">
        <v>204</v>
      </c>
      <c r="C118" s="51">
        <v>720</v>
      </c>
      <c r="D118" s="51"/>
      <c r="E118" s="86">
        <f t="shared" si="5"/>
        <v>720</v>
      </c>
    </row>
    <row r="119" spans="1:5" ht="49.5">
      <c r="A119" s="35">
        <v>426191</v>
      </c>
      <c r="B119" s="43" t="s">
        <v>228</v>
      </c>
      <c r="C119" s="51">
        <v>960</v>
      </c>
      <c r="D119" s="51"/>
      <c r="E119" s="86">
        <f t="shared" si="5"/>
        <v>960</v>
      </c>
    </row>
    <row r="120" spans="1:5" ht="18">
      <c r="A120" s="35">
        <v>426211</v>
      </c>
      <c r="B120" s="36" t="s">
        <v>119</v>
      </c>
      <c r="C120" s="51">
        <v>60</v>
      </c>
      <c r="D120" s="51"/>
      <c r="E120" s="86">
        <f t="shared" si="5"/>
        <v>60</v>
      </c>
    </row>
    <row r="121" spans="1:5" ht="18">
      <c r="A121" s="35">
        <v>426221</v>
      </c>
      <c r="B121" s="36" t="s">
        <v>120</v>
      </c>
      <c r="C121" s="51">
        <v>204</v>
      </c>
      <c r="D121" s="51"/>
      <c r="E121" s="86">
        <f t="shared" si="5"/>
        <v>204</v>
      </c>
    </row>
    <row r="122" spans="1:5" ht="18">
      <c r="A122" s="35">
        <v>426311</v>
      </c>
      <c r="B122" s="36" t="s">
        <v>121</v>
      </c>
      <c r="C122" s="51">
        <v>720</v>
      </c>
      <c r="D122" s="51"/>
      <c r="E122" s="86">
        <f t="shared" si="5"/>
        <v>720</v>
      </c>
    </row>
    <row r="123" spans="1:5" ht="18">
      <c r="A123" s="35">
        <v>426312</v>
      </c>
      <c r="B123" s="36" t="s">
        <v>122</v>
      </c>
      <c r="C123" s="51">
        <v>396</v>
      </c>
      <c r="D123" s="51"/>
      <c r="E123" s="86">
        <f t="shared" si="5"/>
        <v>396</v>
      </c>
    </row>
    <row r="124" spans="1:5" ht="18">
      <c r="A124" s="35">
        <v>426411</v>
      </c>
      <c r="B124" s="36" t="s">
        <v>123</v>
      </c>
      <c r="C124" s="51">
        <v>6000</v>
      </c>
      <c r="D124" s="51"/>
      <c r="E124" s="86">
        <f t="shared" si="5"/>
        <v>6000</v>
      </c>
    </row>
    <row r="125" spans="1:5" ht="18">
      <c r="A125" s="35">
        <v>426413</v>
      </c>
      <c r="B125" s="36" t="s">
        <v>124</v>
      </c>
      <c r="C125" s="51">
        <v>360</v>
      </c>
      <c r="D125" s="51"/>
      <c r="E125" s="86">
        <f t="shared" si="5"/>
        <v>360</v>
      </c>
    </row>
    <row r="126" spans="1:5" ht="18">
      <c r="A126" s="35">
        <v>426491</v>
      </c>
      <c r="B126" s="36" t="s">
        <v>213</v>
      </c>
      <c r="C126" s="51">
        <v>828</v>
      </c>
      <c r="D126" s="51"/>
      <c r="E126" s="86">
        <f t="shared" si="5"/>
        <v>828</v>
      </c>
    </row>
    <row r="127" spans="1:5" ht="18">
      <c r="A127" s="35">
        <v>426531</v>
      </c>
      <c r="B127" s="40" t="s">
        <v>125</v>
      </c>
      <c r="C127" s="51">
        <v>240</v>
      </c>
      <c r="D127" s="51"/>
      <c r="E127" s="86">
        <f t="shared" si="5"/>
        <v>240</v>
      </c>
    </row>
    <row r="128" spans="1:5" ht="18">
      <c r="A128" s="35">
        <v>426541</v>
      </c>
      <c r="B128" s="40" t="s">
        <v>126</v>
      </c>
      <c r="C128" s="51">
        <v>240</v>
      </c>
      <c r="D128" s="51"/>
      <c r="E128" s="86">
        <f t="shared" si="5"/>
        <v>240</v>
      </c>
    </row>
    <row r="129" spans="1:5" ht="18">
      <c r="A129" s="35">
        <v>426591</v>
      </c>
      <c r="B129" s="40" t="s">
        <v>127</v>
      </c>
      <c r="C129" s="51">
        <v>336</v>
      </c>
      <c r="D129" s="51"/>
      <c r="E129" s="86">
        <f t="shared" si="5"/>
        <v>336</v>
      </c>
    </row>
    <row r="130" spans="1:5" ht="18">
      <c r="A130" s="35">
        <v>426711</v>
      </c>
      <c r="B130" s="36" t="s">
        <v>128</v>
      </c>
      <c r="C130" s="51">
        <v>2400</v>
      </c>
      <c r="D130" s="51"/>
      <c r="E130" s="86">
        <f t="shared" si="5"/>
        <v>2400</v>
      </c>
    </row>
    <row r="131" spans="1:5" ht="18">
      <c r="A131" s="35">
        <v>4267111</v>
      </c>
      <c r="B131" s="36" t="s">
        <v>129</v>
      </c>
      <c r="C131" s="51">
        <v>2400</v>
      </c>
      <c r="D131" s="51"/>
      <c r="E131" s="86">
        <f aca="true" t="shared" si="6" ref="E131:E155">C131+D131</f>
        <v>2400</v>
      </c>
    </row>
    <row r="132" spans="1:5" ht="18">
      <c r="A132" s="35">
        <v>4267112</v>
      </c>
      <c r="B132" s="36" t="s">
        <v>130</v>
      </c>
      <c r="C132" s="51">
        <v>1200</v>
      </c>
      <c r="D132" s="51"/>
      <c r="E132" s="86">
        <f t="shared" si="6"/>
        <v>1200</v>
      </c>
    </row>
    <row r="133" spans="1:5" ht="18">
      <c r="A133" s="35">
        <v>426721</v>
      </c>
      <c r="B133" s="40" t="s">
        <v>131</v>
      </c>
      <c r="C133" s="51">
        <v>48000</v>
      </c>
      <c r="D133" s="51"/>
      <c r="E133" s="86">
        <f t="shared" si="6"/>
        <v>48000</v>
      </c>
    </row>
    <row r="134" spans="1:5" ht="18">
      <c r="A134" s="35">
        <v>426741</v>
      </c>
      <c r="B134" s="40" t="s">
        <v>132</v>
      </c>
      <c r="C134" s="51">
        <v>13200</v>
      </c>
      <c r="D134" s="51"/>
      <c r="E134" s="86">
        <f t="shared" si="6"/>
        <v>13200</v>
      </c>
    </row>
    <row r="135" spans="1:5" ht="33">
      <c r="A135" s="35">
        <v>426751</v>
      </c>
      <c r="B135" s="40" t="s">
        <v>133</v>
      </c>
      <c r="C135" s="51">
        <v>2628083</v>
      </c>
      <c r="D135" s="51"/>
      <c r="E135" s="86">
        <f t="shared" si="6"/>
        <v>2628083</v>
      </c>
    </row>
    <row r="136" spans="1:5" ht="18">
      <c r="A136" s="35">
        <v>4267511</v>
      </c>
      <c r="B136" s="40" t="s">
        <v>134</v>
      </c>
      <c r="C136" s="51">
        <v>300</v>
      </c>
      <c r="D136" s="51"/>
      <c r="E136" s="86">
        <f t="shared" si="6"/>
        <v>300</v>
      </c>
    </row>
    <row r="137" spans="1:5" ht="60.75">
      <c r="A137" s="35">
        <v>426791</v>
      </c>
      <c r="B137" s="49" t="s">
        <v>202</v>
      </c>
      <c r="C137" s="51">
        <v>4800</v>
      </c>
      <c r="D137" s="51"/>
      <c r="E137" s="86">
        <f t="shared" si="6"/>
        <v>4800</v>
      </c>
    </row>
    <row r="138" spans="1:5" ht="18">
      <c r="A138" s="35">
        <v>4267911</v>
      </c>
      <c r="B138" s="36" t="s">
        <v>135</v>
      </c>
      <c r="C138" s="51">
        <v>2400</v>
      </c>
      <c r="D138" s="51"/>
      <c r="E138" s="86">
        <f t="shared" si="6"/>
        <v>2400</v>
      </c>
    </row>
    <row r="139" spans="1:5" ht="18">
      <c r="A139" s="35">
        <v>4267912</v>
      </c>
      <c r="B139" s="36" t="s">
        <v>136</v>
      </c>
      <c r="C139" s="51">
        <v>960</v>
      </c>
      <c r="D139" s="51"/>
      <c r="E139" s="86">
        <f t="shared" si="6"/>
        <v>960</v>
      </c>
    </row>
    <row r="140" spans="1:5" ht="18">
      <c r="A140" s="35">
        <v>4267913</v>
      </c>
      <c r="B140" s="36" t="s">
        <v>137</v>
      </c>
      <c r="C140" s="51">
        <v>960</v>
      </c>
      <c r="D140" s="51"/>
      <c r="E140" s="86">
        <f t="shared" si="6"/>
        <v>960</v>
      </c>
    </row>
    <row r="141" spans="1:5" ht="18">
      <c r="A141" s="35">
        <v>4267914</v>
      </c>
      <c r="B141" s="36" t="s">
        <v>138</v>
      </c>
      <c r="C141" s="51">
        <v>1140</v>
      </c>
      <c r="D141" s="51"/>
      <c r="E141" s="86">
        <f t="shared" si="6"/>
        <v>1140</v>
      </c>
    </row>
    <row r="142" spans="1:5" ht="18">
      <c r="A142" s="35">
        <v>4267915</v>
      </c>
      <c r="B142" s="36" t="s">
        <v>184</v>
      </c>
      <c r="C142" s="51">
        <v>1200</v>
      </c>
      <c r="D142" s="51"/>
      <c r="E142" s="86">
        <f t="shared" si="6"/>
        <v>1200</v>
      </c>
    </row>
    <row r="143" spans="1:5" ht="18">
      <c r="A143" s="35">
        <v>4267916</v>
      </c>
      <c r="B143" s="36" t="s">
        <v>139</v>
      </c>
      <c r="C143" s="51">
        <v>7200</v>
      </c>
      <c r="D143" s="51"/>
      <c r="E143" s="86">
        <f t="shared" si="6"/>
        <v>7200</v>
      </c>
    </row>
    <row r="144" spans="1:5" ht="18">
      <c r="A144" s="35">
        <v>4267917</v>
      </c>
      <c r="B144" s="36" t="s">
        <v>140</v>
      </c>
      <c r="C144" s="51">
        <v>25800</v>
      </c>
      <c r="D144" s="51"/>
      <c r="E144" s="86">
        <f t="shared" si="6"/>
        <v>25800</v>
      </c>
    </row>
    <row r="145" spans="1:5" ht="18">
      <c r="A145" s="35">
        <v>426811</v>
      </c>
      <c r="B145" s="36" t="s">
        <v>141</v>
      </c>
      <c r="C145" s="51">
        <v>1188</v>
      </c>
      <c r="D145" s="51"/>
      <c r="E145" s="86">
        <f t="shared" si="6"/>
        <v>1188</v>
      </c>
    </row>
    <row r="146" spans="1:5" ht="18">
      <c r="A146" s="35">
        <v>426821</v>
      </c>
      <c r="B146" s="44" t="s">
        <v>185</v>
      </c>
      <c r="C146" s="51">
        <v>1680</v>
      </c>
      <c r="D146" s="51"/>
      <c r="E146" s="86">
        <f t="shared" si="6"/>
        <v>1680</v>
      </c>
    </row>
    <row r="147" spans="1:5" ht="18.75" customHeight="1">
      <c r="A147" s="35">
        <v>426822</v>
      </c>
      <c r="B147" s="44" t="s">
        <v>186</v>
      </c>
      <c r="C147" s="51">
        <v>1800</v>
      </c>
      <c r="D147" s="51">
        <v>120</v>
      </c>
      <c r="E147" s="86">
        <f t="shared" si="6"/>
        <v>1920</v>
      </c>
    </row>
    <row r="148" spans="1:5" ht="18.75" customHeight="1">
      <c r="A148" s="35">
        <v>426829</v>
      </c>
      <c r="B148" s="44" t="s">
        <v>209</v>
      </c>
      <c r="C148" s="51">
        <v>300</v>
      </c>
      <c r="D148" s="51"/>
      <c r="E148" s="86">
        <f t="shared" si="6"/>
        <v>300</v>
      </c>
    </row>
    <row r="149" spans="1:5" ht="30">
      <c r="A149" s="35">
        <v>426911</v>
      </c>
      <c r="B149" s="50" t="s">
        <v>142</v>
      </c>
      <c r="C149" s="51">
        <v>1188</v>
      </c>
      <c r="D149" s="51"/>
      <c r="E149" s="86">
        <f t="shared" si="6"/>
        <v>1188</v>
      </c>
    </row>
    <row r="150" spans="1:5" ht="18">
      <c r="A150" s="35">
        <v>42691115</v>
      </c>
      <c r="B150" s="36" t="s">
        <v>187</v>
      </c>
      <c r="C150" s="51">
        <v>0</v>
      </c>
      <c r="D150" s="51"/>
      <c r="E150" s="86">
        <f t="shared" si="6"/>
        <v>0</v>
      </c>
    </row>
    <row r="151" spans="1:5" ht="18">
      <c r="A151" s="35">
        <v>426912</v>
      </c>
      <c r="B151" s="40" t="s">
        <v>143</v>
      </c>
      <c r="C151" s="51">
        <v>840</v>
      </c>
      <c r="D151" s="51"/>
      <c r="E151" s="86">
        <f t="shared" si="6"/>
        <v>840</v>
      </c>
    </row>
    <row r="152" spans="1:5" ht="18">
      <c r="A152" s="35">
        <v>426913</v>
      </c>
      <c r="B152" s="40" t="s">
        <v>144</v>
      </c>
      <c r="C152" s="51">
        <v>1140</v>
      </c>
      <c r="D152" s="51"/>
      <c r="E152" s="86">
        <f t="shared" si="6"/>
        <v>1140</v>
      </c>
    </row>
    <row r="153" spans="1:5" ht="18">
      <c r="A153" s="35">
        <v>426914</v>
      </c>
      <c r="B153" s="40" t="s">
        <v>145</v>
      </c>
      <c r="C153" s="51">
        <v>72</v>
      </c>
      <c r="D153" s="51"/>
      <c r="E153" s="86">
        <f t="shared" si="6"/>
        <v>72</v>
      </c>
    </row>
    <row r="154" spans="1:5" ht="18">
      <c r="A154" s="35">
        <v>426915</v>
      </c>
      <c r="B154" s="40" t="s">
        <v>146</v>
      </c>
      <c r="C154" s="51">
        <v>840</v>
      </c>
      <c r="D154" s="51"/>
      <c r="E154" s="86">
        <f t="shared" si="6"/>
        <v>840</v>
      </c>
    </row>
    <row r="155" spans="1:5" ht="33">
      <c r="A155" s="35">
        <v>426919</v>
      </c>
      <c r="B155" s="40" t="s">
        <v>188</v>
      </c>
      <c r="C155" s="51">
        <v>1680</v>
      </c>
      <c r="D155" s="51"/>
      <c r="E155" s="86">
        <f t="shared" si="6"/>
        <v>1680</v>
      </c>
    </row>
    <row r="156" spans="1:5" ht="18">
      <c r="A156" s="42">
        <v>44</v>
      </c>
      <c r="B156" s="38" t="s">
        <v>147</v>
      </c>
      <c r="C156" s="52">
        <v>200</v>
      </c>
      <c r="D156" s="52"/>
      <c r="E156" s="85">
        <f>C156+D156</f>
        <v>200</v>
      </c>
    </row>
    <row r="157" spans="1:5" ht="18">
      <c r="A157" s="42">
        <v>444</v>
      </c>
      <c r="B157" s="38" t="s">
        <v>148</v>
      </c>
      <c r="C157" s="52">
        <v>200</v>
      </c>
      <c r="D157" s="52"/>
      <c r="E157" s="85">
        <f>C157+D157</f>
        <v>200</v>
      </c>
    </row>
    <row r="158" spans="1:5" ht="18">
      <c r="A158" s="39">
        <v>444111</v>
      </c>
      <c r="B158" s="36" t="s">
        <v>149</v>
      </c>
      <c r="C158" s="51">
        <v>50</v>
      </c>
      <c r="D158" s="51"/>
      <c r="E158" s="86">
        <f aca="true" t="shared" si="7" ref="E158:E191">C158+D158</f>
        <v>50</v>
      </c>
    </row>
    <row r="159" spans="1:5" ht="18">
      <c r="A159" s="39">
        <v>444211</v>
      </c>
      <c r="B159" s="36" t="s">
        <v>150</v>
      </c>
      <c r="C159" s="51">
        <v>150</v>
      </c>
      <c r="D159" s="51"/>
      <c r="E159" s="86">
        <f t="shared" si="7"/>
        <v>150</v>
      </c>
    </row>
    <row r="160" spans="1:5" ht="18">
      <c r="A160" s="42">
        <v>46</v>
      </c>
      <c r="B160" s="38" t="s">
        <v>151</v>
      </c>
      <c r="C160" s="52">
        <v>3000</v>
      </c>
      <c r="D160" s="52">
        <f>D161</f>
        <v>1000</v>
      </c>
      <c r="E160" s="85">
        <f>C160+D160</f>
        <v>4000</v>
      </c>
    </row>
    <row r="161" spans="1:5" ht="18">
      <c r="A161" s="42">
        <v>465</v>
      </c>
      <c r="B161" s="38" t="s">
        <v>152</v>
      </c>
      <c r="C161" s="52">
        <v>3000</v>
      </c>
      <c r="D161" s="52">
        <f>D162</f>
        <v>1000</v>
      </c>
      <c r="E161" s="85">
        <f>C161+D161</f>
        <v>4000</v>
      </c>
    </row>
    <row r="162" spans="1:5" ht="18">
      <c r="A162" s="39">
        <v>465112</v>
      </c>
      <c r="B162" s="36" t="s">
        <v>153</v>
      </c>
      <c r="C162" s="51">
        <v>3000</v>
      </c>
      <c r="D162" s="51">
        <v>1000</v>
      </c>
      <c r="E162" s="86">
        <f>C162+D162</f>
        <v>4000</v>
      </c>
    </row>
    <row r="163" spans="1:5" ht="18">
      <c r="A163" s="42">
        <v>48</v>
      </c>
      <c r="B163" s="38" t="s">
        <v>154</v>
      </c>
      <c r="C163" s="52">
        <v>2400</v>
      </c>
      <c r="D163" s="52">
        <f>D164+D171</f>
        <v>100</v>
      </c>
      <c r="E163" s="85">
        <f>C163+D163</f>
        <v>2500</v>
      </c>
    </row>
    <row r="164" spans="1:5" ht="24.75" customHeight="1">
      <c r="A164" s="37">
        <v>482</v>
      </c>
      <c r="B164" s="38" t="s">
        <v>201</v>
      </c>
      <c r="C164" s="52">
        <v>1800</v>
      </c>
      <c r="D164" s="52">
        <f>D165+D166+D167+D168+D169+D170</f>
        <v>100</v>
      </c>
      <c r="E164" s="85">
        <f>C164+D164</f>
        <v>1900</v>
      </c>
    </row>
    <row r="165" spans="1:5" ht="18">
      <c r="A165" s="39">
        <v>482141</v>
      </c>
      <c r="B165" s="36" t="s">
        <v>155</v>
      </c>
      <c r="C165" s="51">
        <v>100</v>
      </c>
      <c r="D165" s="51"/>
      <c r="E165" s="86">
        <f t="shared" si="7"/>
        <v>100</v>
      </c>
    </row>
    <row r="166" spans="1:5" ht="18">
      <c r="A166" s="39">
        <v>482211</v>
      </c>
      <c r="B166" s="36" t="s">
        <v>156</v>
      </c>
      <c r="C166" s="51">
        <v>450</v>
      </c>
      <c r="D166" s="51"/>
      <c r="E166" s="86">
        <f t="shared" si="7"/>
        <v>450</v>
      </c>
    </row>
    <row r="167" spans="1:5" ht="18">
      <c r="A167" s="39">
        <v>482241</v>
      </c>
      <c r="B167" s="36" t="s">
        <v>157</v>
      </c>
      <c r="C167" s="51">
        <v>100</v>
      </c>
      <c r="D167" s="51"/>
      <c r="E167" s="86">
        <f t="shared" si="7"/>
        <v>100</v>
      </c>
    </row>
    <row r="168" spans="1:5" ht="18">
      <c r="A168" s="35">
        <v>482251</v>
      </c>
      <c r="B168" s="36" t="s">
        <v>158</v>
      </c>
      <c r="C168" s="51">
        <v>800</v>
      </c>
      <c r="D168" s="51">
        <v>100</v>
      </c>
      <c r="E168" s="86">
        <f t="shared" si="7"/>
        <v>900</v>
      </c>
    </row>
    <row r="169" spans="1:5" ht="18">
      <c r="A169" s="35">
        <v>482294</v>
      </c>
      <c r="B169" s="36" t="s">
        <v>159</v>
      </c>
      <c r="C169" s="51">
        <v>300</v>
      </c>
      <c r="D169" s="51"/>
      <c r="E169" s="86">
        <f t="shared" si="7"/>
        <v>300</v>
      </c>
    </row>
    <row r="170" spans="1:5" ht="18">
      <c r="A170" s="35">
        <v>482341</v>
      </c>
      <c r="B170" s="36" t="s">
        <v>160</v>
      </c>
      <c r="C170" s="51">
        <v>50</v>
      </c>
      <c r="D170" s="51"/>
      <c r="E170" s="86">
        <f t="shared" si="7"/>
        <v>50</v>
      </c>
    </row>
    <row r="171" spans="1:5" ht="18">
      <c r="A171" s="42">
        <v>483</v>
      </c>
      <c r="B171" s="45" t="s">
        <v>189</v>
      </c>
      <c r="C171" s="52">
        <v>600</v>
      </c>
      <c r="D171" s="52">
        <f>D172+D173</f>
        <v>0</v>
      </c>
      <c r="E171" s="85">
        <f>C171+D171</f>
        <v>600</v>
      </c>
    </row>
    <row r="172" spans="1:5" ht="18">
      <c r="A172" s="35">
        <v>483111</v>
      </c>
      <c r="B172" s="36" t="s">
        <v>161</v>
      </c>
      <c r="C172" s="51">
        <v>100</v>
      </c>
      <c r="D172" s="51"/>
      <c r="E172" s="86">
        <f t="shared" si="7"/>
        <v>100</v>
      </c>
    </row>
    <row r="173" spans="1:5" ht="18">
      <c r="A173" s="35">
        <v>483113</v>
      </c>
      <c r="B173" s="36" t="s">
        <v>162</v>
      </c>
      <c r="C173" s="51">
        <v>500</v>
      </c>
      <c r="D173" s="51"/>
      <c r="E173" s="86">
        <f t="shared" si="7"/>
        <v>500</v>
      </c>
    </row>
    <row r="174" spans="1:5" ht="18">
      <c r="A174" s="11">
        <v>5</v>
      </c>
      <c r="B174" s="12" t="s">
        <v>163</v>
      </c>
      <c r="C174" s="52">
        <v>38612</v>
      </c>
      <c r="D174" s="52">
        <f>D175</f>
        <v>0</v>
      </c>
      <c r="E174" s="85">
        <f>C174+D174</f>
        <v>38612</v>
      </c>
    </row>
    <row r="175" spans="1:5" ht="18">
      <c r="A175" s="37">
        <v>51</v>
      </c>
      <c r="B175" s="38" t="s">
        <v>164</v>
      </c>
      <c r="C175" s="52">
        <v>38612</v>
      </c>
      <c r="D175" s="52">
        <f>D176</f>
        <v>0</v>
      </c>
      <c r="E175" s="85">
        <f>C175+D175</f>
        <v>38612</v>
      </c>
    </row>
    <row r="176" spans="1:5" ht="18">
      <c r="A176" s="37">
        <v>512</v>
      </c>
      <c r="B176" s="38" t="s">
        <v>165</v>
      </c>
      <c r="C176" s="52">
        <v>38612</v>
      </c>
      <c r="D176" s="52">
        <f>D177+D179</f>
        <v>0</v>
      </c>
      <c r="E176" s="85">
        <f>C176+D176</f>
        <v>38612</v>
      </c>
    </row>
    <row r="177" spans="1:5" ht="18">
      <c r="A177" s="92">
        <v>511399</v>
      </c>
      <c r="B177" s="93" t="s">
        <v>233</v>
      </c>
      <c r="C177" s="51">
        <v>3000</v>
      </c>
      <c r="D177" s="51"/>
      <c r="E177" s="86">
        <v>3000</v>
      </c>
    </row>
    <row r="178" spans="1:5" ht="18">
      <c r="A178" s="35">
        <v>512211</v>
      </c>
      <c r="B178" s="36" t="s">
        <v>166</v>
      </c>
      <c r="C178" s="51">
        <v>1140</v>
      </c>
      <c r="D178" s="51"/>
      <c r="E178" s="86">
        <f t="shared" si="7"/>
        <v>1140</v>
      </c>
    </row>
    <row r="179" spans="1:5" ht="18">
      <c r="A179" s="35">
        <v>512212</v>
      </c>
      <c r="B179" s="36" t="s">
        <v>205</v>
      </c>
      <c r="C179" s="51">
        <v>4340</v>
      </c>
      <c r="D179" s="51"/>
      <c r="E179" s="86">
        <f>C179+D179</f>
        <v>4340</v>
      </c>
    </row>
    <row r="180" spans="1:5" ht="18">
      <c r="A180" s="35">
        <v>512221</v>
      </c>
      <c r="B180" s="36" t="s">
        <v>167</v>
      </c>
      <c r="C180" s="51">
        <v>3600</v>
      </c>
      <c r="D180" s="51"/>
      <c r="E180" s="86">
        <f t="shared" si="7"/>
        <v>3600</v>
      </c>
    </row>
    <row r="181" spans="1:5" ht="18">
      <c r="A181" s="35">
        <v>512222</v>
      </c>
      <c r="B181" s="36" t="s">
        <v>168</v>
      </c>
      <c r="C181" s="51">
        <v>960</v>
      </c>
      <c r="D181" s="51"/>
      <c r="E181" s="86">
        <f t="shared" si="7"/>
        <v>960</v>
      </c>
    </row>
    <row r="182" spans="1:5" ht="33">
      <c r="A182" s="35">
        <v>512231</v>
      </c>
      <c r="B182" s="36" t="s">
        <v>169</v>
      </c>
      <c r="C182" s="51">
        <v>96</v>
      </c>
      <c r="D182" s="51"/>
      <c r="E182" s="86">
        <f t="shared" si="7"/>
        <v>96</v>
      </c>
    </row>
    <row r="183" spans="1:5" ht="18">
      <c r="A183" s="35">
        <v>512232</v>
      </c>
      <c r="B183" s="36" t="s">
        <v>170</v>
      </c>
      <c r="C183" s="51">
        <v>60</v>
      </c>
      <c r="D183" s="51"/>
      <c r="E183" s="86">
        <f t="shared" si="7"/>
        <v>60</v>
      </c>
    </row>
    <row r="184" spans="1:5" ht="18">
      <c r="A184" s="35">
        <v>512251</v>
      </c>
      <c r="B184" s="36" t="s">
        <v>171</v>
      </c>
      <c r="C184" s="51">
        <v>1188</v>
      </c>
      <c r="D184" s="51"/>
      <c r="E184" s="86">
        <f t="shared" si="7"/>
        <v>1188</v>
      </c>
    </row>
    <row r="185" spans="1:5" ht="18">
      <c r="A185" s="35">
        <v>5122511</v>
      </c>
      <c r="B185" s="41" t="s">
        <v>172</v>
      </c>
      <c r="C185" s="51">
        <v>1188</v>
      </c>
      <c r="D185" s="51"/>
      <c r="E185" s="86">
        <f t="shared" si="7"/>
        <v>1188</v>
      </c>
    </row>
    <row r="186" spans="1:5" ht="18">
      <c r="A186" s="35">
        <v>512411</v>
      </c>
      <c r="B186" s="41" t="s">
        <v>173</v>
      </c>
      <c r="C186" s="51">
        <v>480</v>
      </c>
      <c r="D186" s="51"/>
      <c r="E186" s="86">
        <f t="shared" si="7"/>
        <v>480</v>
      </c>
    </row>
    <row r="187" spans="1:5" ht="18">
      <c r="A187" s="35">
        <v>512511</v>
      </c>
      <c r="B187" s="36" t="s">
        <v>174</v>
      </c>
      <c r="C187" s="51">
        <v>0</v>
      </c>
      <c r="D187" s="51"/>
      <c r="E187" s="86">
        <f t="shared" si="7"/>
        <v>0</v>
      </c>
    </row>
    <row r="188" spans="1:5" ht="18">
      <c r="A188" s="35">
        <v>512521</v>
      </c>
      <c r="B188" s="36" t="s">
        <v>175</v>
      </c>
      <c r="C188" s="51">
        <v>21360</v>
      </c>
      <c r="D188" s="51"/>
      <c r="E188" s="86">
        <f t="shared" si="7"/>
        <v>21360</v>
      </c>
    </row>
    <row r="189" spans="1:5" ht="18">
      <c r="A189" s="35">
        <v>512531</v>
      </c>
      <c r="B189" s="40" t="s">
        <v>176</v>
      </c>
      <c r="C189" s="51">
        <v>600</v>
      </c>
      <c r="D189" s="51"/>
      <c r="E189" s="86">
        <f t="shared" si="7"/>
        <v>600</v>
      </c>
    </row>
    <row r="190" spans="1:5" ht="18.75" thickBot="1">
      <c r="A190" s="87">
        <v>512811</v>
      </c>
      <c r="B190" s="88" t="s">
        <v>177</v>
      </c>
      <c r="C190" s="89">
        <v>600</v>
      </c>
      <c r="D190" s="89"/>
      <c r="E190" s="90">
        <f t="shared" si="7"/>
        <v>600</v>
      </c>
    </row>
    <row r="191" spans="1:5" ht="18.75" thickBot="1">
      <c r="A191" s="63"/>
      <c r="B191" s="64" t="s">
        <v>178</v>
      </c>
      <c r="C191" s="91">
        <v>3914633</v>
      </c>
      <c r="D191" s="65">
        <f>D2+D174</f>
        <v>-28141</v>
      </c>
      <c r="E191" s="66">
        <f t="shared" si="7"/>
        <v>3886492</v>
      </c>
    </row>
    <row r="192" spans="1:2" ht="15.75">
      <c r="A192" s="18"/>
      <c r="B192" s="19"/>
    </row>
    <row r="193" spans="1:3" ht="18">
      <c r="A193" s="19"/>
      <c r="B193" s="95"/>
      <c r="C193" s="96"/>
    </row>
    <row r="194" spans="1:3" ht="18">
      <c r="A194" s="19"/>
      <c r="B194" s="46"/>
      <c r="C194" s="67"/>
    </row>
    <row r="195" spans="1:3" ht="18">
      <c r="A195" s="18"/>
      <c r="B195" s="9"/>
      <c r="C195" s="68"/>
    </row>
    <row r="196" spans="1:3" ht="18">
      <c r="A196" s="19"/>
      <c r="B196" s="97"/>
      <c r="C196" s="97"/>
    </row>
    <row r="197" spans="1:2" ht="15">
      <c r="A197" s="19"/>
      <c r="B197" s="19"/>
    </row>
    <row r="198" spans="1:2" ht="15">
      <c r="A198" s="20"/>
      <c r="B198" s="17"/>
    </row>
    <row r="199" spans="1:2" ht="15.75">
      <c r="A199" s="8"/>
      <c r="B199" s="17"/>
    </row>
    <row r="200" spans="1:2" ht="15.75">
      <c r="A200" s="8"/>
      <c r="B200" s="16"/>
    </row>
    <row r="201" spans="1:2" ht="15.75">
      <c r="A201" s="8"/>
      <c r="B201" s="16"/>
    </row>
    <row r="202" spans="1:2" ht="15.75">
      <c r="A202" s="8"/>
      <c r="B202" s="16"/>
    </row>
    <row r="203" spans="1:2" ht="15.75">
      <c r="A203" s="8"/>
      <c r="B203" s="16"/>
    </row>
    <row r="204" spans="1:2" ht="15.75">
      <c r="A204" s="8"/>
      <c r="B204" s="17"/>
    </row>
    <row r="205" spans="1:2" ht="15.75">
      <c r="A205" s="8"/>
      <c r="B205" s="15"/>
    </row>
    <row r="206" spans="1:2" ht="18">
      <c r="A206" s="8"/>
      <c r="B206" s="9"/>
    </row>
    <row r="207" spans="1:2" ht="18">
      <c r="A207" s="8"/>
      <c r="B207" s="9"/>
    </row>
    <row r="208" spans="1:2" ht="18">
      <c r="A208" s="7"/>
      <c r="B208" s="7"/>
    </row>
    <row r="209" spans="1:2" ht="18">
      <c r="A209" s="7"/>
      <c r="B209" s="7"/>
    </row>
  </sheetData>
  <sheetProtection/>
  <mergeCells count="2">
    <mergeCell ref="B193:C193"/>
    <mergeCell ref="B196:C196"/>
  </mergeCells>
  <printOptions/>
  <pageMargins left="0.5118110236220472" right="0.31496062992125984" top="0.7480314960629921" bottom="0.7480314960629921" header="0.31496062992125984" footer="0.31496062992125984"/>
  <pageSetup fitToHeight="0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 Obradovic</dc:creator>
  <cp:keywords/>
  <dc:description/>
  <cp:lastModifiedBy>Slavica Zdravkovic</cp:lastModifiedBy>
  <cp:lastPrinted>2023-12-08T14:05:11Z</cp:lastPrinted>
  <dcterms:created xsi:type="dcterms:W3CDTF">2020-07-29T11:59:39Z</dcterms:created>
  <dcterms:modified xsi:type="dcterms:W3CDTF">2023-12-21T15:25:35Z</dcterms:modified>
  <cp:category/>
  <cp:version/>
  <cp:contentType/>
  <cp:contentStatus/>
</cp:coreProperties>
</file>